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331" documentId="13_ncr:1_{F6CB121F-512D-4AA6-A0C1-0FB36C537598}" xr6:coauthVersionLast="47" xr6:coauthVersionMax="47" xr10:uidLastSave="{A1234AA4-F1A5-453F-AE4E-EFDB2D4130A1}"/>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I2" i="6"/>
  <c r="I3" i="6"/>
  <c r="I4" i="6"/>
  <c r="I5" i="6"/>
  <c r="I6" i="6"/>
  <c r="I7" i="6"/>
  <c r="I8" i="6"/>
  <c r="I9" i="6"/>
  <c r="I10" i="6"/>
  <c r="I11" i="6"/>
  <c r="I12" i="6"/>
  <c r="I13" i="6"/>
  <c r="G2" i="6"/>
  <c r="G3" i="6"/>
  <c r="G4" i="6"/>
  <c r="G5" i="6"/>
  <c r="G6" i="6"/>
  <c r="G7" i="6"/>
  <c r="G8" i="6"/>
  <c r="G9" i="6"/>
  <c r="G10" i="6"/>
  <c r="G11" i="6"/>
  <c r="G12" i="6"/>
  <c r="G13" i="6"/>
  <c r="B2" i="6"/>
  <c r="B3" i="6"/>
  <c r="B4" i="6"/>
  <c r="B5" i="6"/>
  <c r="B6" i="6"/>
  <c r="B7" i="6"/>
  <c r="B8" i="6"/>
  <c r="B9" i="6"/>
  <c r="B10" i="6"/>
  <c r="B11" i="6"/>
  <c r="B12" i="6"/>
  <c r="B13" i="6"/>
  <c r="J2" i="6"/>
  <c r="J3" i="6"/>
  <c r="J4" i="6"/>
  <c r="J5" i="6"/>
  <c r="J6" i="6"/>
  <c r="J7" i="6"/>
  <c r="J8" i="6"/>
  <c r="J9" i="6"/>
  <c r="J10" i="6"/>
  <c r="J11" i="6"/>
  <c r="J12" i="6"/>
  <c r="J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<sst xmlns="http://schemas.openxmlformats.org/spreadsheetml/2006/main" count="180305" uniqueCount="39136">
  <si>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</si>
  <si>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</si>
  <si>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</si>
  <si>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</si>
  <si>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</si>
  <si>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</si>
  <si>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</si>
  <si>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</si>
  <si>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</si>
  <si>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</si>
  <si>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</si>
  <si>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</si>
  <si>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</si>
  <si>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</si>
  <si>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</si>
  <si>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</si>
  <si>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</si>
  <si>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</si>
  <si>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</si>
  <si>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</si>
  <si>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</si>
  <si>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</si>
  <si>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</si>
  <si>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</si>
  <si>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</si>
  <si>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</si>
  <si>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</si>
  <si>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</si>
  <si>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</si>
  <si>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</si>
  <si>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</si>
  <si>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</si>
  <si>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</si>
  <si>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</si>
  <si>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</si>
  <si>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</si>
  <si>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</si>
  <si>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</si>
  <si>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</si>
  <si>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</si>
  <si>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</si>
  <si>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</si>
  <si>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</si>
  <si>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</si>
  <si>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</si>
  <si>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</si>
  <si>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</si>
  <si>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</si>
  <si>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</si>
  <si>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</si>
  <si>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</si>
  <si>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</si>
  <si>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</si>
  <si>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</si>
  <si>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</si>
  <si>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</si>
  <si>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</si>
  <si>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</si>
  <si>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</si>
  <si>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</si>
  <si>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</si>
  <si>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</si>
  <si>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</si>
  <si>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</si>
  <si>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</si>
  <si>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</si>
  <si>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</si>
  <si>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</si>
  <si>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</si>
  <si>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</si>
  <si>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</si>
  <si>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</si>
  <si>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</si>
  <si>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</si>
  <si>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</si>
  <si>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</si>
  <si>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</si>
  <si>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</si>
  <si>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</si>
  <si>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</si>
  <si>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</si>
  <si>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</si>
  <si>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</si>
  <si>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</si>
  <si>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</si>
  <si>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</si>
  <si>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</si>
  <si>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</si>
  <si>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</si>
  <si>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</si>
  <si>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</si>
  <si>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</si>
  <si>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</si>
  <si>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</si>
  <si>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</si>
  <si>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</si>
  <si>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</si>
  <si>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</si>
  <si>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</si>
  <si>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</si>
  <si>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</si>
  <si>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</si>
  <si>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</si>
  <si>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</si>
  <si>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</si>
  <si>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</si>
  <si>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</si>
  <si>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</si>
  <si>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</si>
  <si>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</si>
  <si>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</si>
  <si>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</si>
  <si>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</si>
  <si>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</si>
  <si>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</si>
  <si>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</si>
  <si>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</si>
  <si>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</si>
  <si>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</si>
  <si>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</si>
  <si>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</si>
  <si>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</si>
  <si>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</si>
  <si>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</si>
  <si>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</si>
  <si>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</si>
  <si>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</si>
  <si>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</si>
  <si>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</si>
  <si>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</si>
  <si>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</si>
  <si>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</si>
  <si>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</si>
  <si>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</si>
  <si>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</si>
  <si>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</si>
  <si>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</si>
  <si>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</si>
  <si>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</si>
  <si>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</si>
  <si>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</si>
  <si>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</si>
  <si>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</si>
  <si>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</si>
  <si>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</si>
  <si>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</si>
  <si>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</si>
  <si>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</si>
  <si>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</si>
  <si>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</si>
  <si>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</si>
  <si>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</si>
  <si>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</si>
  <si>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</si>
  <si>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</si>
  <si>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</si>
  <si>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</si>
  <si>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</si>
  <si>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</si>
  <si>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</si>
  <si>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</si>
  <si>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</si>
  <si>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</si>
  <si>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</si>
  <si>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</si>
  <si>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</si>
  <si>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</si>
  <si>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</si>
  <si>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</si>
  <si>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</si>
  <si>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</si>
  <si>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</si>
  <si>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</si>
  <si>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</si>
  <si>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</si>
  <si>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</si>
  <si>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</si>
  <si>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</si>
  <si>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</si>
  <si>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</si>
  <si>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</si>
  <si>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</si>
  <si>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</si>
  <si>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</si>
  <si>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</si>
  <si>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</si>
  <si>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</si>
  <si>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</si>
  <si>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</si>
  <si>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</si>
  <si>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</si>
  <si>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</si>
  <si>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</si>
  <si>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</si>
  <si>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</si>
  <si>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</si>
  <si>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</si>
  <si>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</si>
  <si>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</si>
  <si>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</si>
  <si>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</si>
  <si>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</si>
  <si>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</si>
  <si>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</si>
  <si>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</si>
  <si>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</si>
  <si>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</si>
  <si>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</si>
  <si>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</si>
  <si>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</si>
  <si>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</si>
  <si>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</si>
  <si>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</si>
  <si>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</si>
  <si>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</si>
  <si>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</si>
  <si>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</si>
  <si>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</si>
  <si>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</si>
  <si>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</si>
  <si>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</si>
  <si>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</si>
  <si>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</si>
  <si>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</si>
  <si>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</si>
  <si>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</si>
  <si>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</si>
  <si>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</si>
  <si>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</si>
  <si>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</si>
  <si>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</si>
  <si>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</si>
  <si>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</si>
  <si>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</si>
  <si>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</si>
  <si>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</si>
  <si>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</si>
  <si>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</si>
  <si>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</si>
  <si>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</si>
  <si>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</si>
  <si>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</si>
  <si>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</si>
  <si>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</si>
  <si>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</si>
  <si>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</si>
  <si>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</si>
  <si>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</si>
  <si>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</si>
  <si>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</si>
  <si>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</si>
  <si>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</si>
  <si>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</si>
  <si>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</si>
  <si>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</si>
  <si>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</si>
  <si>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</si>
  <si>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</si>
  <si>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</si>
  <si>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</si>
  <si>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</si>
  <si>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</si>
  <si>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</si>
  <si>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</si>
  <si>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</si>
  <si>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</si>
  <si>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</si>
  <si>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</si>
  <si>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</si>
  <si>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</si>
  <si>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</si>
  <si>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</si>
  <si>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</si>
  <si>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</si>
  <si>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</si>
  <si>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</si>
  <si>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</si>
  <si>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</si>
  <si>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</si>
  <si>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</si>
  <si>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</si>
  <si>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</si>
  <si>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</si>
  <si>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</si>
  <si>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</si>
  <si>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</si>
  <si>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</si>
  <si>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</si>
  <si>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</si>
  <si>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</si>
  <si>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</si>
  <si>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</si>
  <si>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</si>
  <si>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</si>
  <si>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</si>
  <si>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</si>
  <si>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</si>
  <si>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</si>
  <si>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</si>
  <si>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</si>
  <si>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</si>
  <si>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</si>
  <si>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</si>
  <si>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</si>
  <si>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</si>
  <si>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</si>
  <si>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</si>
  <si>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</si>
  <si>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</si>
  <si>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</si>
  <si>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</si>
  <si>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</si>
  <si>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</si>
  <si>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</si>
  <si>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</si>
  <si>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</si>
  <si>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</si>
  <si>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</si>
  <si>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</si>
  <si>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</si>
  <si>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</si>
  <si>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</si>
  <si>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</si>
  <si>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</si>
  <si>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</si>
  <si>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</si>
  <si>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</si>
  <si>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</si>
  <si>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</si>
  <si>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</si>
  <si>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</si>
  <si>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</si>
  <si>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</si>
  <si>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</si>
  <si>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</si>
  <si>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</si>
  <si>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</si>
  <si>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</si>
  <si>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</si>
  <si>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</si>
  <si>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</si>
  <si>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</si>
  <si>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</si>
  <si>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</si>
  <si>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</si>
  <si>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</si>
  <si>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</si>
  <si>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</si>
  <si>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</si>
  <si>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</si>
  <si>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</si>
  <si>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</si>
  <si>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</si>
  <si>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</si>
  <si>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</si>
  <si>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</si>
  <si>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</si>
  <si>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</si>
  <si>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</si>
  <si>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</si>
  <si>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</si>
  <si>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</si>
  <si>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</si>
  <si>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</si>
  <si>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</si>
  <si>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</si>
  <si>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</si>
  <si>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</si>
  <si>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</si>
  <si>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</si>
  <si>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</si>
  <si>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</si>
  <si>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</si>
  <si>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</si>
  <si>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</si>
  <si>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</si>
  <si>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</si>
  <si>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</si>
  <si>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</si>
  <si>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</si>
  <si>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</si>
  <si>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</si>
  <si>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</si>
  <si>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</si>
  <si>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</si>
  <si>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</si>
  <si>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</si>
  <si>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</si>
  <si>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</si>
  <si>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</si>
  <si>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</si>
  <si>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</si>
  <si>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</si>
  <si>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</si>
  <si>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</si>
  <si>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</si>
  <si>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</si>
  <si>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</si>
  <si>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</si>
  <si>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</si>
  <si>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</si>
  <si>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</si>
  <si>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</si>
  <si>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</si>
  <si>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</si>
  <si>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</si>
  <si>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</si>
  <si>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</si>
  <si>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</si>
  <si>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</si>
  <si>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</si>
  <si>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</si>
  <si>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</si>
  <si>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</si>
  <si>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</si>
  <si>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</si>
  <si>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</si>
  <si>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</si>
  <si>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</si>
  <si>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</si>
  <si>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</si>
  <si>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</si>
  <si>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</si>
  <si>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</si>
  <si>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</si>
  <si>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</si>
  <si>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</si>
  <si>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</si>
  <si>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</si>
  <si>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</si>
  <si>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</si>
  <si>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</si>
  <si>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</si>
  <si>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</si>
  <si>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</si>
  <si>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</si>
  <si>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</si>
  <si>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</si>
  <si>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</si>
  <si>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</si>
  <si>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</si>
  <si>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</si>
  <si>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</si>
  <si>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</si>
  <si>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</si>
  <si>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</si>
  <si>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</si>
  <si>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</si>
  <si>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</si>
  <si>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</si>
  <si>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</si>
  <si>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</si>
  <si>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</si>
  <si>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</si>
  <si>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</si>
  <si>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</si>
  <si>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</si>
  <si>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</si>
  <si>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</si>
  <si>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</si>
  <si>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</si>
  <si>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</si>
  <si>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</si>
  <si>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</si>
  <si>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</si>
  <si>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</si>
  <si>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</si>
  <si>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</si>
  <si>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</si>
  <si>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</si>
  <si>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</si>
  <si>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</si>
  <si>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</si>
  <si>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</si>
  <si>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</si>
  <si>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</si>
  <si>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</si>
  <si>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</si>
  <si>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</si>
  <si>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</si>
  <si>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</si>
  <si>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</si>
  <si>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</si>
  <si>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</si>
  <si>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</si>
  <si>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</si>
  <si>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</si>
  <si>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</si>
  <si>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</si>
  <si>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</si>
  <si>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</si>
  <si>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</si>
  <si>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</si>
  <si>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</si>
  <si>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</si>
  <si>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</si>
  <si>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</si>
  <si>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</si>
  <si>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</si>
  <si>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</si>
  <si>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</si>
  <si>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</si>
  <si>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</si>
  <si>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</si>
  <si>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</si>
  <si>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</si>
  <si>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</si>
  <si>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</si>
  <si>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</si>
  <si>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</si>
  <si>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</si>
  <si>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</si>
  <si>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</si>
  <si>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</si>
  <si>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</si>
  <si>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</si>
  <si>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</si>
  <si>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</si>
  <si>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</si>
  <si>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</si>
  <si>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</si>
  <si>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</si>
  <si>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</si>
  <si>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</si>
  <si>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</si>
  <si>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</si>
  <si>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</si>
  <si>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</si>
  <si>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</si>
  <si>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</si>
  <si>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</si>
  <si>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</si>
  <si>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</si>
  <si>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</si>
  <si>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</si>
  <si>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</si>
  <si>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</si>
  <si>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</si>
  <si>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</si>
  <si>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</si>
  <si>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</si>
  <si>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</si>
  <si>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</si>
  <si>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</si>
  <si>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</si>
  <si>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</si>
  <si>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</si>
  <si>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</si>
  <si>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</si>
  <si>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</si>
  <si>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</si>
  <si>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</si>
  <si>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</si>
  <si>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</si>
  <si>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</si>
  <si>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</si>
  <si>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</si>
  <si>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</si>
  <si>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</si>
  <si>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</si>
  <si>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</si>
  <si>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</si>
  <si>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</si>
  <si>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</si>
  <si>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</si>
  <si>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</si>
  <si>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</si>
  <si>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</si>
  <si>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</si>
  <si>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</si>
  <si>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</si>
  <si>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</si>
  <si>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</si>
  <si>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</si>
  <si>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</si>
  <si>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</si>
  <si>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</si>
  <si>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</si>
  <si>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</si>
  <si>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</si>
  <si>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</si>
  <si>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</si>
  <si>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</si>
  <si>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</si>
  <si>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</si>
  <si>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</si>
  <si>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</si>
  <si>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</si>
  <si>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</si>
  <si>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</si>
  <si>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</si>
  <si>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</si>
  <si>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</si>
  <si>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</si>
  <si>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</si>
  <si>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</si>
  <si>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</si>
  <si>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</si>
  <si>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</si>
  <si>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</si>
  <si>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</si>
  <si>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</si>
  <si>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</si>
  <si>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</si>
  <si>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</si>
  <si>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</si>
  <si>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</si>
  <si>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</si>
  <si>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</si>
  <si>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</si>
  <si>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</si>
  <si>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</si>
  <si>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</si>
  <si>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</si>
  <si>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</si>
  <si>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</si>
  <si>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</si>
  <si>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</si>
  <si>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</si>
  <si>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</si>
  <si>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</si>
  <si>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</si>
  <si>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</si>
  <si>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</si>
  <si>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</si>
  <si>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</si>
  <si>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</si>
  <si>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</si>
  <si>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</si>
  <si>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</si>
  <si>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</si>
  <si>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</si>
  <si>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</si>
  <si>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</si>
  <si>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</si>
  <si>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</si>
  <si>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</si>
  <si>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</si>
  <si>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</si>
  <si>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</si>
  <si>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</si>
  <si>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</si>
  <si>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</si>
  <si>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</si>
  <si>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</si>
  <si>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</si>
  <si>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</si>
  <si>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</si>
  <si>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</si>
  <si>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</si>
  <si>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</si>
  <si>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</si>
  <si>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</si>
  <si>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</si>
  <si>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</si>
  <si>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</si>
  <si>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</si>
  <si>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</si>
  <si>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</si>
  <si>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</si>
  <si>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</si>
  <si>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</si>
  <si>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</si>
  <si>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</si>
  <si>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</si>
  <si>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</si>
  <si>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</si>
  <si>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</si>
  <si>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</si>
  <si>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</si>
  <si>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</si>
  <si>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</si>
  <si>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</si>
  <si>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</si>
  <si>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</si>
  <si>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</si>
  <si>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</si>
  <si>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</si>
  <si>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</si>
  <si>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</si>
  <si>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</si>
  <si>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</si>
  <si>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</si>
  <si>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</si>
  <si>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</si>
  <si>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</si>
  <si>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</si>
  <si>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</si>
  <si>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</si>
  <si>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</si>
  <si>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</si>
  <si>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</si>
  <si>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</si>
  <si>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</si>
  <si>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</si>
  <si>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</si>
  <si>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</si>
  <si>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</si>
  <si>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</si>
  <si>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</si>
  <si>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</si>
  <si>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</si>
  <si>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</si>
  <si>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</si>
  <si>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</si>
  <si>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</si>
  <si>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</si>
  <si>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</si>
  <si>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</si>
  <si>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</si>
  <si>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</si>
  <si>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</si>
  <si>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</si>
  <si>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</si>
  <si>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</si>
  <si>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</si>
  <si>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</si>
  <si>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</si>
  <si>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</si>
  <si>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</si>
  <si>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</si>
  <si>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</si>
  <si>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</si>
  <si>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</si>
  <si>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</si>
  <si>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</si>
  <si>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</si>
  <si>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</si>
  <si>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</si>
  <si>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</si>
  <si>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</si>
  <si>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</si>
  <si>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</si>
  <si>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</si>
  <si>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</si>
  <si>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</si>
  <si>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</si>
  <si>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</si>
  <si>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</si>
  <si>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</si>
  <si>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</si>
  <si>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</si>
  <si>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</si>
  <si>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</si>
  <si>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</si>
  <si>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</si>
  <si>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</si>
  <si>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</si>
  <si>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</si>
  <si>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</si>
  <si>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</si>
  <si>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</si>
  <si>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</si>
  <si>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</si>
  <si>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</si>
  <si>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</si>
  <si>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</si>
  <si>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</si>
  <si>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</si>
  <si>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</si>
  <si>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</si>
  <si>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</si>
  <si>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</si>
  <si>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</si>
  <si>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</si>
  <si>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</si>
  <si>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</si>
  <si>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</si>
  <si>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</si>
  <si>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</si>
  <si>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</si>
  <si>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</si>
  <si>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</si>
  <si>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</si>
  <si>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</si>
  <si>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</si>
  <si>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</si>
  <si>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</si>
  <si>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</si>
  <si>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</si>
  <si>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</si>
  <si>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</si>
  <si>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</si>
  <si>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</si>
  <si>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</si>
  <si>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</si>
  <si>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</si>
  <si>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</si>
  <si>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</si>
  <si>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</si>
  <si>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</si>
  <si>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</si>
  <si>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</si>
  <si>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</si>
  <si>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</si>
  <si>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</si>
  <si>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</si>
  <si>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</si>
  <si>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</si>
  <si>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</si>
  <si>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</si>
  <si>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</si>
  <si>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</si>
  <si>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</si>
  <si>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</si>
  <si>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</si>
  <si>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</si>
  <si>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</si>
  <si>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</si>
  <si>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</si>
  <si>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</si>
  <si>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</si>
  <si>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</si>
  <si>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</si>
  <si>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</si>
  <si>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</si>
  <si>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</si>
  <si>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</si>
  <si>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</si>
  <si>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</si>
  <si>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</si>
  <si>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</si>
  <si>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</si>
  <si>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</si>
  <si>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</si>
  <si>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</si>
  <si>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</si>
  <si>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</si>
  <si>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</si>
  <si>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</si>
  <si>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</si>
  <si>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</si>
  <si>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</si>
  <si>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</si>
  <si>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</si>
  <si>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</si>
  <si>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</si>
  <si>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</si>
  <si>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</si>
  <si>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</si>
  <si>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</si>
  <si>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</si>
  <si>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</si>
  <si>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</si>
  <si>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</si>
  <si>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</si>
  <si>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</si>
  <si>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</si>
  <si>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</si>
  <si>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</si>
  <si>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</si>
  <si>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</si>
  <si>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</si>
  <si>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</si>
  <si>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</si>
  <si>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</si>
  <si>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</si>
  <si>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</si>
  <si>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</si>
  <si>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</si>
  <si>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</si>
  <si>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</si>
  <si>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</si>
  <si>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</si>
  <si>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</si>
  <si>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</si>
  <si>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</si>
  <si>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</si>
  <si>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</si>
  <si>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</si>
  <si>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</si>
  <si>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</si>
  <si>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</si>
  <si>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</si>
  <si>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</si>
  <si>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</si>
  <si>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</si>
  <si>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</si>
  <si>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</si>
  <si>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</si>
  <si>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</si>
  <si>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</si>
  <si>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</si>
  <si>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</si>
  <si>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</si>
  <si>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</si>
  <si>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</si>
  <si>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</si>
  <si>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</si>
  <si>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</si>
  <si>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</si>
  <si>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</si>
  <si>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</si>
  <si>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</si>
  <si>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</si>
  <si>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</si>
  <si>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</si>
  <si>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</si>
  <si>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</si>
  <si>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</si>
  <si>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</si>
  <si>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</si>
  <si>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</si>
  <si>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</si>
  <si>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</si>
  <si>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</si>
  <si>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</si>
  <si>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</si>
  <si>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</si>
  <si>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</si>
  <si>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</si>
  <si>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</si>
  <si>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</si>
  <si>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</si>
  <si>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</si>
  <si>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</si>
  <si>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</si>
  <si>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</si>
  <si>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</si>
  <si>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</si>
  <si>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</si>
  <si>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</si>
  <si>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</si>
  <si>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</si>
  <si>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</si>
  <si>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</si>
  <si>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</si>
  <si>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</si>
  <si>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</si>
  <si>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</si>
  <si>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</si>
  <si>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</si>
  <si>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</si>
  <si>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</si>
  <si>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</si>
  <si>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</si>
  <si>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</si>
  <si>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</si>
  <si>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</si>
  <si>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</si>
  <si>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</si>
  <si>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</si>
  <si>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</si>
  <si>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</si>
  <si>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</si>
  <si>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</si>
  <si>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</si>
  <si>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</si>
  <si>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</si>
  <si>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</si>
  <si>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</si>
  <si>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</si>
  <si>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</si>
  <si>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</si>
  <si>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</si>
  <si>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</si>
  <si>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</si>
  <si>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</si>
  <si>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</si>
  <si>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</si>
  <si>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</si>
  <si>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</si>
  <si>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</si>
  <si>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</si>
  <si>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</si>
  <si>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</si>
  <si>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</si>
  <si>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</si>
  <si>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</si>
  <si>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</si>
  <si>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</si>
  <si>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</si>
  <si>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</si>
  <si>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</si>
  <si>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</si>
  <si>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</si>
  <si>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</si>
  <si>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</si>
  <si>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</si>
  <si>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</si>
  <si>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</si>
  <si>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</si>
  <si>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</si>
  <si>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</si>
  <si>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</si>
  <si>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</si>
  <si>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</si>
  <si>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</si>
  <si>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</si>
  <si>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</si>
  <si>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</si>
  <si>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</si>
  <si>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</si>
  <si>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</si>
  <si>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</si>
  <si>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</si>
  <si>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</si>
  <si>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</si>
  <si>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</si>
  <si>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</si>
  <si>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</si>
  <si>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</si>
  <si>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</si>
  <si>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</si>
  <si>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</si>
  <si>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</si>
  <si>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</si>
  <si>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</si>
  <si>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</si>
  <si>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</si>
  <si>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</si>
  <si>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</si>
  <si>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</si>
  <si>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</si>
  <si>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</si>
  <si>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</si>
  <si>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</si>
  <si>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</si>
  <si>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</si>
  <si>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</si>
  <si>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</si>
  <si>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</si>
  <si>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</si>
  <si>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</si>
  <si>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</si>
  <si>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</si>
  <si>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</si>
  <si>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</si>
  <si>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</si>
  <si>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</si>
  <si>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</si>
  <si>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</si>
  <si>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</si>
  <si>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</si>
  <si>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</si>
  <si>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</si>
  <si>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</si>
  <si>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</si>
  <si>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</si>
  <si>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</si>
  <si>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</si>
  <si>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</si>
  <si>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</si>
  <si>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</si>
  <si>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</si>
  <si>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</si>
  <si>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</si>
  <si>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</si>
  <si>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</si>
  <si>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</si>
  <si>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</si>
  <si>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</si>
  <si>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</si>
  <si>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</si>
  <si>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</si>
  <si>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</si>
  <si>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</si>
  <si>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</si>
  <si>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</si>
  <si>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</si>
  <si>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</si>
  <si>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</si>
  <si>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</si>
  <si>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</si>
  <si>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</si>
  <si>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</si>
  <si>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</si>
  <si>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</si>
  <si>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</si>
  <si>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</si>
  <si>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</si>
  <si>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</si>
  <si>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</si>
  <si>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</si>
  <si>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</si>
  <si>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</si>
  <si>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</si>
  <si>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</si>
  <si>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</si>
  <si>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</si>
  <si>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</si>
  <si>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</si>
  <si>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</si>
  <si>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</si>
  <si>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</si>
  <si>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</si>
  <si>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</si>
  <si>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</si>
  <si>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</si>
  <si>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</si>
  <si>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</si>
  <si>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</si>
  <si>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</si>
  <si>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</si>
  <si>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</si>
  <si>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</si>
  <si>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</si>
  <si>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</si>
  <si>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</si>
  <si>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</si>
  <si>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</si>
  <si>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</si>
  <si>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</si>
  <si>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</si>
  <si>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</si>
  <si>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</si>
  <si>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</si>
  <si>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</si>
  <si>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</si>
  <si>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</si>
  <si>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</si>
  <si>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</si>
  <si>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</si>
  <si>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</si>
  <si>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</si>
  <si>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</si>
  <si>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</si>
  <si>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</si>
  <si>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</si>
  <si>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</si>
  <si>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</si>
  <si>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</si>
  <si>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</si>
  <si>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</si>
  <si>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</si>
  <si>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</si>
  <si>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</si>
  <si>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</si>
  <si>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</si>
  <si>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</si>
  <si>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</si>
  <si>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</si>
  <si>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</si>
  <si>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</si>
  <si>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</si>
  <si>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</si>
  <si>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</si>
  <si>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</si>
  <si>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</si>
  <si>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</si>
  <si>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</si>
  <si>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</si>
  <si>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</si>
  <si>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</si>
  <si>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</si>
  <si>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</si>
  <si>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</si>
  <si>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</si>
  <si>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</si>
  <si>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</si>
  <si>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</si>
  <si>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</si>
  <si>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</si>
  <si>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</si>
  <si>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</si>
  <si>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</si>
  <si>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</si>
  <si>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</si>
  <si>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</si>
  <si>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</si>
  <si>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</si>
  <si>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</si>
  <si>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</si>
  <si>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</si>
  <si>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</si>
  <si>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</si>
  <si>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</si>
  <si>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</si>
  <si>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</si>
  <si>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</si>
  <si>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</si>
  <si>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</si>
  <si>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</si>
  <si>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</si>
  <si>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</si>
  <si>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</si>
  <si>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</si>
  <si>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</si>
  <si>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</si>
  <si>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</si>
  <si>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</si>
  <si>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</si>
  <si>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</si>
  <si>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</si>
  <si>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</si>
  <si>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</si>
  <si>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</si>
  <si>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</si>
  <si>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</si>
  <si>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</si>
  <si>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</si>
  <si>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</si>
  <si>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</si>
  <si>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</si>
  <si>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</si>
  <si>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</si>
  <si>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</si>
  <si>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</si>
  <si>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</si>
  <si>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</si>
  <si>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</si>
  <si>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</si>
  <si>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</si>
  <si>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</si>
  <si>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</si>
  <si>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</si>
  <si>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</si>
  <si>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</si>
  <si>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</si>
  <si>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</si>
  <si>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</si>
  <si>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</si>
  <si>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</si>
  <si>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</si>
  <si>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</si>
  <si>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</si>
  <si>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</si>
  <si>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</si>
  <si>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</si>
  <si>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</si>
  <si>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</si>
  <si>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</si>
  <si>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</si>
  <si>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</si>
  <si>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</si>
  <si>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</si>
  <si>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</si>
  <si>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</si>
  <si>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</si>
  <si>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</si>
  <si>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</si>
  <si>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</si>
  <si>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</si>
  <si>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</si>
  <si>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</si>
  <si>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</si>
  <si>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</si>
  <si>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</si>
  <si>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</si>
  <si>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</si>
  <si>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</si>
  <si>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</si>
  <si>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</si>
  <si>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</si>
  <si>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</si>
  <si>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</si>
  <si>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</si>
  <si>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</si>
  <si>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</si>
  <si>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</si>
  <si>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</si>
  <si>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</si>
  <si>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</si>
  <si>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</si>
  <si>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</si>
  <si>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</si>
  <si>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</si>
  <si>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</si>
  <si>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</si>
  <si>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</si>
  <si>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</si>
  <si>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</si>
  <si>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</si>
  <si>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</si>
  <si>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</si>
  <si>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</si>
  <si>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</si>
  <si>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</si>
  <si>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</si>
  <si>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</si>
  <si>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</si>
  <si>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</si>
  <si>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</si>
  <si>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</si>
  <si>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</si>
  <si>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</si>
  <si>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</si>
  <si>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</si>
  <si>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</si>
  <si>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</si>
  <si>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</si>
  <si>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</si>
  <si>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</si>
  <si>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</si>
  <si>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</si>
  <si>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</si>
  <si>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</si>
  <si>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</si>
  <si>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</si>
  <si>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</si>
  <si>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</si>
  <si>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</si>
  <si>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</si>
  <si>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</si>
  <si>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</si>
  <si>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</si>
  <si>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</si>
  <si>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</si>
  <si>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</si>
  <si>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</si>
  <si>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</si>
  <si>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</si>
  <si>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</si>
  <si>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</si>
  <si>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</si>
  <si>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</si>
  <si>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</si>
  <si>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</si>
  <si>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</si>
  <si>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</si>
  <si>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</si>
  <si>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</si>
  <si>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</si>
  <si>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</si>
  <si>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</si>
  <si>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</si>
  <si>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</si>
  <si>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</si>
  <si>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</si>
  <si>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</si>
  <si>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</si>
  <si>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</si>
  <si>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</si>
  <si>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</si>
  <si>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</si>
  <si>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</si>
  <si>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</si>
  <si>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</si>
  <si>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</si>
  <si>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</si>
  <si>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</si>
  <si>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</si>
  <si>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</si>
  <si>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</si>
  <si>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</si>
  <si>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</si>
  <si>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</si>
  <si>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</si>
  <si>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</si>
  <si>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</si>
  <si>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</si>
  <si>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</si>
  <si>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</si>
  <si>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</si>
  <si>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</si>
  <si>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</si>
  <si>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</si>
  <si>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</si>
  <si>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</si>
  <si>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</si>
  <si>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</si>
  <si>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</si>
  <si>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</si>
  <si>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</si>
  <si>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</si>
  <si>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</si>
  <si>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</si>
  <si>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</si>
  <si>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</si>
  <si>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</si>
  <si>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</si>
  <si>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</si>
  <si>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</si>
  <si>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</si>
  <si>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</si>
  <si>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</si>
  <si>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</si>
  <si>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</si>
  <si>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</si>
  <si>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</si>
  <si>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</si>
  <si>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</si>
  <si>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</si>
  <si>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</si>
  <si>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</si>
  <si>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</si>
  <si>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</si>
  <si>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</si>
  <si>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</si>
  <si>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</si>
  <si>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</si>
  <si>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</si>
  <si>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</si>
  <si>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</si>
  <si>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</si>
  <si>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</si>
  <si>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</si>
  <si>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</si>
  <si>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</si>
  <si>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</si>
  <si>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</si>
  <si>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</si>
  <si>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</si>
  <si>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</si>
  <si>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</si>
  <si>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</si>
  <si>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</si>
  <si>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</si>
  <si>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</si>
  <si>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</si>
  <si>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</si>
  <si>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</si>
  <si>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</si>
  <si>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</si>
  <si>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</si>
  <si>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</si>
  <si>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</si>
  <si>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</si>
  <si>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</si>
  <si>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</si>
  <si>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</si>
  <si>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</si>
  <si>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</si>
  <si>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</si>
  <si>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</si>
  <si>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</si>
  <si>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</si>
  <si>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</si>
  <si>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</si>
  <si>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</si>
  <si>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</si>
  <si>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</si>
  <si>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</si>
  <si>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</si>
  <si>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</si>
  <si>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</si>
  <si>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</si>
  <si>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</si>
  <si>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</si>
  <si>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</si>
  <si>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</si>
  <si>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</si>
  <si>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</si>
  <si>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</si>
  <si>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</si>
  <si>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</si>
  <si>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</si>
  <si>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</si>
  <si>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</si>
  <si>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</si>
  <si>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</si>
  <si>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</si>
  <si>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</si>
  <si>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</si>
  <si>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</si>
  <si>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</si>
  <si>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</si>
  <si>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</si>
  <si>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</si>
  <si>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</si>
  <si>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</si>
  <si>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</si>
  <si>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</si>
  <si>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</si>
  <si>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</si>
  <si>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</si>
  <si>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</si>
  <si>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</si>
  <si>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</si>
  <si>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</si>
  <si>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</si>
  <si>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</si>
  <si>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</si>
  <si>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</si>
  <si>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</si>
  <si>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</si>
  <si>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</si>
  <si>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</si>
  <si>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</si>
  <si>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</si>
  <si>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</si>
  <si>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</si>
  <si>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</si>
  <si>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</si>
  <si>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</si>
  <si>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</si>
  <si>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</si>
  <si>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</si>
  <si>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</si>
  <si>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</si>
  <si>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</si>
  <si>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</si>
  <si>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</si>
  <si>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</si>
  <si>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</si>
  <si>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</si>
  <si>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</si>
  <si>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</si>
  <si>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</si>
  <si>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</si>
  <si>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</si>
  <si>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</si>
  <si>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</si>
  <si>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</si>
  <si>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</si>
  <si>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</si>
  <si>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</si>
  <si>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</si>
  <si>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</si>
  <si>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</si>
  <si>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</si>
  <si>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</si>
  <si>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</si>
  <si>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</si>
  <si>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</si>
  <si>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</si>
  <si>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</si>
  <si>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</si>
  <si>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</si>
  <si>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</si>
  <si>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</si>
  <si>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</si>
  <si>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</si>
  <si>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</si>
  <si>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</si>
  <si>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</si>
  <si>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</si>
  <si>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</si>
  <si>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</si>
  <si>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</si>
  <si>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</si>
  <si>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</si>
  <si>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</si>
  <si>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</si>
  <si>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</si>
  <si>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</si>
  <si>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</si>
  <si>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</si>
  <si>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</si>
  <si>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</si>
  <si>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</si>
  <si>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</si>
  <si>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</si>
  <si>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</si>
  <si>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</si>
  <si>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</si>
  <si>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</si>
  <si>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</si>
  <si>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</si>
  <si>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</si>
  <si>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</si>
  <si>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</si>
  <si>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</si>
  <si>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</si>
  <si>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</si>
  <si>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</si>
  <si>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</si>
  <si>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</si>
  <si>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</si>
  <si>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</si>
  <si>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</si>
  <si>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</si>
  <si>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</si>
  <si>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</si>
  <si>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</si>
  <si>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</si>
  <si>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</si>
  <si>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</si>
  <si>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</si>
  <si>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</si>
  <si>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</si>
  <si>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</si>
  <si>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</si>
  <si>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</si>
  <si>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</si>
  <si>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</si>
  <si>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</si>
  <si>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</si>
  <si>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</si>
  <si>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</si>
  <si>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</si>
  <si>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</si>
  <si>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</si>
  <si>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</si>
  <si>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</si>
  <si>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</si>
  <si>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</si>
  <si>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</si>
  <si>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</si>
  <si>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</si>
  <si>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</si>
  <si>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</si>
  <si>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</si>
  <si>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</si>
  <si>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</si>
  <si>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</si>
  <si>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</si>
  <si>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</si>
  <si>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</si>
  <si>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</si>
  <si>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</si>
  <si>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</si>
  <si>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</si>
  <si>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</si>
  <si>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</si>
  <si>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</si>
  <si>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</si>
  <si>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</si>
  <si>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</si>
  <si>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</si>
  <si>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</si>
  <si>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</si>
  <si>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</si>
  <si>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</si>
  <si>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</si>
  <si>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</si>
  <si>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</si>
  <si>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</si>
  <si>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</si>
  <si>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</si>
  <si>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</si>
  <si>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</si>
  <si>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</si>
  <si>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</si>
  <si>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</si>
  <si>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</si>
  <si>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</si>
  <si>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</si>
  <si>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</si>
  <si>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</si>
  <si>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</si>
  <si>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</si>
  <si>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</si>
  <si>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</si>
  <si>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</si>
  <si>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</si>
  <si>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</si>
  <si>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</si>
  <si>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</si>
  <si>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</si>
  <si>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</si>
  <si>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</si>
  <si>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</si>
  <si>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</si>
  <si>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</si>
  <si>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</si>
  <si>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</si>
  <si>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</si>
  <si>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</si>
  <si>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</si>
  <si>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</si>
  <si>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</si>
  <si>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</si>
  <si>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</si>
  <si>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</si>
  <si>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</si>
  <si>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</si>
  <si>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</si>
  <si>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</si>
  <si>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</si>
  <si>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</si>
  <si>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</si>
  <si>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</si>
  <si>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</si>
  <si>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</si>
  <si>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</si>
  <si>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</si>
  <si>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</si>
  <si>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</si>
  <si>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</si>
  <si>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</si>
  <si>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</si>
  <si>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</si>
  <si>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</si>
  <si>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</si>
  <si>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</si>
  <si>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</si>
  <si>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</si>
  <si>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</si>
  <si>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</si>
  <si>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</si>
  <si>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</si>
  <si>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</si>
  <si>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</si>
  <si>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</si>
  <si>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</si>
  <si>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</si>
  <si>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</si>
  <si>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</si>
  <si>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</si>
  <si>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</si>
  <si>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</si>
  <si>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</si>
  <si>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</si>
  <si>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</si>
  <si>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</si>
  <si>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</si>
  <si>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</si>
  <si>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</si>
  <si>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</si>
  <si>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</si>
  <si>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</si>
  <si>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</si>
  <si>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</si>
  <si>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</si>
  <si>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</si>
  <si>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</si>
  <si>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</si>
  <si>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</si>
  <si>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</si>
  <si>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</si>
  <si>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</si>
  <si>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</si>
  <si>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</si>
  <si>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</si>
  <si>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</si>
  <si>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</si>
  <si>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</si>
  <si>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</si>
  <si>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</si>
  <si>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</si>
  <si>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</si>
  <si>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</si>
  <si>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</si>
  <si>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</si>
  <si>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</si>
  <si>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</si>
  <si>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</si>
  <si>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</si>
  <si>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</si>
  <si>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</si>
  <si>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</si>
  <si>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</si>
  <si>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</si>
  <si>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</si>
  <si>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</si>
  <si>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</si>
  <si>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</si>
  <si>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</si>
  <si>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</si>
  <si>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</si>
  <si>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</si>
  <si>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</si>
  <si>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</si>
  <si>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</si>
  <si>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</si>
  <si>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</si>
  <si>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</si>
  <si>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</si>
  <si>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</si>
  <si>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</si>
  <si>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</si>
  <si>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</si>
  <si>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</si>
  <si>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</si>
  <si>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</si>
  <si>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</si>
  <si>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</si>
  <si>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</si>
  <si>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</si>
  <si>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</si>
  <si>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</si>
  <si>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</si>
  <si>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</si>
  <si>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</si>
  <si>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</si>
  <si>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</si>
  <si>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</si>
  <si>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</si>
  <si>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</si>
  <si>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</si>
  <si>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</si>
  <si>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</si>
  <si>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</si>
  <si>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</si>
  <si>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</si>
  <si>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</si>
  <si>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</si>
  <si>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</si>
  <si>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</si>
  <si>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</si>
  <si>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</si>
  <si>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</si>
  <si>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</si>
  <si>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</si>
  <si>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</si>
  <si>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</si>
  <si>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</si>
  <si>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</si>
  <si>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</si>
  <si>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</si>
  <si>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</si>
  <si>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</si>
  <si>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</si>
  <si>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</si>
  <si>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</si>
  <si>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</si>
  <si>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</si>
  <si>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</si>
  <si>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</si>
  <si>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</si>
  <si>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</si>
  <si>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</si>
  <si>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</si>
  <si>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</si>
  <si>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</si>
  <si>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</si>
  <si>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</si>
  <si>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</si>
  <si>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</si>
  <si>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</si>
  <si>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</si>
  <si>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</si>
  <si>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</si>
  <si>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</si>
  <si>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</si>
  <si>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</si>
  <si>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</si>
  <si>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</si>
  <si>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</si>
  <si>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</si>
  <si>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</si>
  <si>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</si>
  <si>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</si>
  <si>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</si>
  <si>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</si>
  <si>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</si>
  <si>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</si>
  <si>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</si>
  <si>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</si>
  <si>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</si>
  <si>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</si>
  <si>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</si>
  <si>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</si>
  <si>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</si>
  <si>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</si>
  <si>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</si>
  <si>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</si>
  <si>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</si>
  <si>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</si>
  <si>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</si>
  <si>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</si>
  <si>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</si>
  <si>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</si>
  <si>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</si>
  <si>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</si>
  <si>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</si>
  <si>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</si>
  <si>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</si>
  <si>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</si>
  <si>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</si>
  <si>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</si>
  <si>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</si>
  <si>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</si>
  <si>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</si>
  <si>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</si>
  <si>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</si>
  <si>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</si>
  <si>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</si>
  <si>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</si>
  <si>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</si>
  <si>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</si>
  <si>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</si>
  <si>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</si>
  <si>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</si>
  <si>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</si>
  <si>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</si>
  <si>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</si>
  <si>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</si>
  <si>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</si>
  <si>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</si>
  <si>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</si>
  <si>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</si>
  <si>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</si>
  <si>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</si>
  <si>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</si>
  <si>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</si>
  <si>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</si>
  <si>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</si>
  <si>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</si>
  <si>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</si>
  <si>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</si>
  <si>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</si>
  <si>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</si>
  <si>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</si>
  <si>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</si>
  <si>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</si>
  <si>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</si>
  <si>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</si>
  <si>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</si>
  <si>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</si>
  <si>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</si>
  <si>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</si>
  <si>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</si>
  <si>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</si>
  <si>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</si>
  <si>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</si>
  <si>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</si>
  <si>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</si>
  <si>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</si>
  <si>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</si>
  <si>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</si>
  <si>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</si>
  <si>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</si>
  <si>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</si>
  <si>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</si>
  <si>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</si>
  <si>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</si>
  <si>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</si>
  <si>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</si>
  <si>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</si>
  <si>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</si>
  <si>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</si>
  <si>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</si>
  <si>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</si>
  <si>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</si>
  <si>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</si>
  <si>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</si>
  <si>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</si>
  <si>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</si>
  <si>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</si>
  <si>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</si>
  <si>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</si>
  <si>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</si>
  <si>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</si>
  <si>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</si>
  <si>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</si>
  <si>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</si>
  <si>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</si>
  <si>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</si>
  <si>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</si>
  <si>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</si>
  <si>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</si>
  <si>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</si>
  <si>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</si>
  <si>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</si>
  <si>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</si>
  <si>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</si>
  <si>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</si>
  <si>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</si>
  <si>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</si>
  <si>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</si>
  <si>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</si>
  <si>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</si>
  <si>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</si>
  <si>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</si>
  <si>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</si>
  <si>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</si>
  <si>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</si>
  <si>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</si>
  <si>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</si>
  <si>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</si>
  <si>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</si>
  <si>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</si>
  <si>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</si>
  <si>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</si>
  <si>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</si>
  <si>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</si>
  <si>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</si>
  <si>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</si>
  <si>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</si>
  <si>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</si>
  <si>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</si>
  <si>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</si>
  <si>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</si>
  <si>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</si>
  <si>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</si>
  <si>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</si>
  <si>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</si>
  <si>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</si>
  <si>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</si>
  <si>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</si>
  <si>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</si>
  <si>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</si>
  <si>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</si>
  <si>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</si>
  <si>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</si>
  <si>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</si>
  <si>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</si>
  <si>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</si>
  <si>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</si>
  <si>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</si>
  <si>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</si>
  <si>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</si>
  <si>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</si>
  <si>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</si>
  <si>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</si>
  <si>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</si>
  <si>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</si>
  <si>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</si>
  <si>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</si>
  <si>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</si>
  <si>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</si>
  <si>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</si>
  <si>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</si>
  <si>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</si>
  <si>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</si>
  <si>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</si>
  <si>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</si>
  <si>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</si>
  <si>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</si>
  <si>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</si>
  <si>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</si>
  <si>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</si>
  <si>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</si>
  <si>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</si>
  <si>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</si>
  <si>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</si>
  <si>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</si>
  <si>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</si>
  <si>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</si>
  <si>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</si>
  <si>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</si>
  <si>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</si>
  <si>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</si>
  <si>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</si>
  <si>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</si>
  <si>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</si>
  <si>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</si>
  <si>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</si>
  <si>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</si>
  <si>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</si>
  <si>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</si>
  <si>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</si>
  <si>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</si>
  <si>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</si>
  <si>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</si>
  <si>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</si>
  <si>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</si>
  <si>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</si>
  <si>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</si>
  <si>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</si>
  <si>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</si>
  <si>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</si>
  <si>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</si>
  <si>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</si>
  <si>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</si>
  <si>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</si>
  <si>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</si>
  <si>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</si>
  <si>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</si>
  <si>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</si>
  <si>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</si>
  <si>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</si>
  <si>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</si>
  <si>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</si>
  <si>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</si>
  <si>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</si>
  <si>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</si>
  <si>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</si>
  <si>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</si>
  <si>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</si>
  <si>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</si>
  <si>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</si>
  <si>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</si>
  <si>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</si>
  <si>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</si>
  <si>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</si>
  <si>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</si>
  <si>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</si>
  <si>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</si>
  <si>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</si>
  <si>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</si>
  <si>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</si>
  <si>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</si>
  <si>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</si>
  <si>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</si>
  <si>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</si>
  <si>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</si>
  <si>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</si>
  <si>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</si>
  <si>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</si>
  <si>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</si>
  <si>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</si>
  <si>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</si>
  <si>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</si>
  <si>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</si>
  <si>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</si>
  <si>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</si>
  <si>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</si>
  <si>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</si>
  <si>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</si>
  <si>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</si>
  <si>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</si>
  <si>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</si>
  <si>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</si>
  <si>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</si>
  <si>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</si>
  <si>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</si>
  <si>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</si>
  <si>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</si>
  <si>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</si>
  <si>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</si>
  <si>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</si>
  <si>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</si>
  <si>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</si>
  <si>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</si>
  <si>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</si>
  <si>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</si>
  <si>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</si>
  <si>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</si>
  <si>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</si>
  <si>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</si>
  <si>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</si>
  <si>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</si>
  <si>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</si>
  <si>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</si>
  <si>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</si>
  <si>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</si>
  <si>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</si>
  <si>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</si>
  <si>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</si>
  <si>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</si>
  <si>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</si>
  <si>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</si>
  <si>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</si>
  <si>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</si>
  <si>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</si>
  <si>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</si>
  <si>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</si>
  <si>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</si>
  <si>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</si>
  <si>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</si>
  <si>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</si>
  <si>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</si>
  <si>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</si>
  <si>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</si>
  <si>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</si>
  <si>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</si>
  <si>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</si>
  <si>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</si>
  <si>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</si>
  <si>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</si>
  <si>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</si>
  <si>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</si>
  <si>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</si>
  <si>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</si>
  <si>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</si>
  <si>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</si>
  <si>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</si>
  <si>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</si>
  <si>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</si>
  <si>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</si>
  <si>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</si>
  <si>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</si>
  <si>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</si>
  <si>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</si>
  <si>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</si>
  <si>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</si>
  <si>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</si>
  <si>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</si>
  <si>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</si>
  <si>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</si>
  <si>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</si>
  <si>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</si>
  <si>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</si>
  <si>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</si>
  <si>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</si>
  <si>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</si>
  <si>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</si>
  <si>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</si>
  <si>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</si>
  <si>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</si>
  <si>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</si>
  <si>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</si>
  <si>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</si>
  <si>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</si>
  <si>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</si>
  <si>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</si>
  <si>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</si>
  <si>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</si>
  <si>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</si>
  <si>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</si>
  <si>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</si>
  <si>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</si>
  <si>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</si>
  <si>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</si>
  <si>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</si>
  <si>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</si>
  <si>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</si>
  <si>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</si>
  <si>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</si>
  <si>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</si>
  <si>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</si>
  <si>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</si>
  <si>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</si>
  <si>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</si>
  <si>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</si>
  <si>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</si>
  <si>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</si>
  <si>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</si>
  <si>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</si>
  <si>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</si>
  <si>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</si>
  <si>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</si>
  <si>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</si>
  <si>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</si>
  <si>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</si>
  <si>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</si>
  <si>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</si>
  <si>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</si>
  <si>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</si>
  <si>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</si>
  <si>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</si>
  <si>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</si>
  <si>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</si>
  <si>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</si>
  <si>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</si>
  <si>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</si>
  <si>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</si>
  <si>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</si>
  <si>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</si>
  <si>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</si>
  <si>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</si>
  <si>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</si>
  <si>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</si>
  <si>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</si>
  <si>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</si>
  <si>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</si>
  <si>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</si>
  <si>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</si>
  <si>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</si>
  <si>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</si>
  <si>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</si>
  <si>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</si>
  <si>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</si>
  <si>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</si>
  <si>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</si>
  <si>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</si>
  <si>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</si>
  <si>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</si>
  <si>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</si>
  <si>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</si>
  <si>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</si>
  <si>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</si>
  <si>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</si>
  <si>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</si>
  <si>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</si>
  <si>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</si>
  <si>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</si>
  <si>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</si>
  <si>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</si>
  <si>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</si>
  <si>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</si>
  <si>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</si>
  <si>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</si>
  <si>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</si>
  <si>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</si>
  <si>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</si>
  <si>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</si>
  <si>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</si>
  <si>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</si>
  <si>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</si>
  <si>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</si>
  <si>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</si>
  <si>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</si>
  <si>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</si>
  <si>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</si>
  <si>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</si>
  <si>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</si>
  <si>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</si>
  <si>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</si>
  <si>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</si>
  <si>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</si>
  <si>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</si>
  <si>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</si>
  <si>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</si>
  <si>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</si>
  <si>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</si>
  <si>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</si>
  <si>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</si>
  <si>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</si>
  <si>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</si>
  <si>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</si>
  <si>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</si>
  <si>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</si>
  <si>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</si>
  <si>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</si>
  <si>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</si>
  <si>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</si>
  <si>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</si>
  <si>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</si>
  <si>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</si>
  <si>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</si>
  <si>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</si>
  <si>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</si>
  <si>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</si>
  <si>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</si>
  <si>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</si>
  <si>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</si>
  <si>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</si>
  <si>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</si>
  <si>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</si>
  <si>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</si>
  <si>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</si>
  <si>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</si>
  <si>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</si>
  <si>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</si>
  <si>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</si>
  <si>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</si>
  <si>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</si>
  <si>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</si>
  <si>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</si>
  <si>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</si>
  <si>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</si>
  <si>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</si>
  <si>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</si>
  <si>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</si>
  <si>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</si>
  <si>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</si>
  <si>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</si>
  <si>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</si>
  <si>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</si>
  <si>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</si>
  <si>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</si>
  <si>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</si>
  <si>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</si>
  <si>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</si>
  <si>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</si>
  <si>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</si>
  <si>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</si>
  <si>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</si>
  <si>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</si>
  <si>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</si>
  <si>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</si>
  <si>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</si>
  <si>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</si>
  <si>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</si>
  <si>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</si>
  <si>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</si>
  <si>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</si>
  <si>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</si>
  <si>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</si>
  <si>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</si>
  <si>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</si>
  <si>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</si>
  <si>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</si>
  <si>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</si>
  <si>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</si>
  <si>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</si>
  <si>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</si>
  <si>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</si>
  <si>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</si>
  <si>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</si>
  <si>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</si>
  <si>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</si>
  <si>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</si>
  <si>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</si>
  <si>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</si>
  <si>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</si>
  <si>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</si>
  <si>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</si>
  <si>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</si>
  <si>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</si>
  <si>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</si>
  <si>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</si>
  <si>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</si>
  <si>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</si>
  <si>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</si>
  <si>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</si>
  <si>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</si>
  <si>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</si>
  <si>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</si>
  <si>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</si>
  <si>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</si>
  <si>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</si>
  <si>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</si>
  <si>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</si>
  <si>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</si>
  <si>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</si>
  <si>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</si>
  <si>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</si>
  <si>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</si>
  <si>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</si>
  <si>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</si>
  <si>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</si>
  <si>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</si>
  <si>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</si>
  <si>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</si>
  <si>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</si>
  <si>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</si>
  <si>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</si>
  <si>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</si>
  <si>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</si>
  <si>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</si>
  <si>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</si>
  <si>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</si>
  <si>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</si>
  <si>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</si>
  <si>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</si>
  <si>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</si>
  <si>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</si>
  <si>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</si>
  <si>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</si>
  <si>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</si>
  <si>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</si>
  <si>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</si>
  <si>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</si>
  <si>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</si>
  <si>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</si>
  <si>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</si>
  <si>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</si>
  <si>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</si>
  <si>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</si>
  <si>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</si>
  <si>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</si>
  <si>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</si>
  <si>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</si>
  <si>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</si>
  <si>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</si>
  <si>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</si>
  <si>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</si>
  <si>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</si>
  <si>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</si>
  <si>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</si>
  <si>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</si>
  <si>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</si>
  <si>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</si>
  <si>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</si>
  <si>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</si>
  <si>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</si>
  <si>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</si>
  <si>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</si>
  <si>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</si>
  <si>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</si>
  <si>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</si>
  <si>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</si>
  <si>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</si>
  <si>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</si>
  <si>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</si>
  <si>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</si>
  <si>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</si>
  <si>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</si>
  <si>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</si>
  <si>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</si>
  <si>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</si>
  <si>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</si>
  <si>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</si>
  <si>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</si>
  <si>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</si>
  <si>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</si>
  <si>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</si>
  <si>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</si>
  <si>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</si>
  <si>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</si>
  <si>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</si>
  <si>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</si>
  <si>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</si>
  <si>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</si>
  <si>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</si>
  <si>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</si>
  <si>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</si>
  <si>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</si>
  <si>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</si>
  <si>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</si>
  <si>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</si>
  <si>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</si>
  <si>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</si>
  <si>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</si>
  <si>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</si>
  <si>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</si>
  <si>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</si>
  <si>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</si>
  <si>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</si>
  <si>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</si>
  <si>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</si>
  <si>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</si>
  <si>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</si>
  <si>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</si>
  <si>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</si>
  <si>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</si>
  <si>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</si>
  <si>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</si>
  <si>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</si>
  <si>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</si>
  <si>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</si>
  <si>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</si>
  <si>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</si>
  <si>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</si>
  <si>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</si>
  <si>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</si>
  <si>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</si>
  <si>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</si>
  <si>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</si>
  <si>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</si>
  <si>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</si>
  <si>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</si>
  <si>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</si>
  <si>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</si>
  <si>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</si>
  <si>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</si>
  <si>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</si>
  <si>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</si>
  <si>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</si>
  <si>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</si>
  <si>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</si>
  <si>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</si>
  <si>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</si>
  <si>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</si>
  <si>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</si>
  <si>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</si>
  <si>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</si>
  <si>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</si>
  <si>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</si>
  <si>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</si>
  <si>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</si>
  <si>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</si>
  <si>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</si>
  <si>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</si>
  <si>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</si>
  <si>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</si>
  <si>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</si>
  <si>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</si>
  <si>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</si>
  <si>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</si>
  <si>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</si>
  <si>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</si>
  <si>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</si>
  <si>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</si>
  <si>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</si>
  <si>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</si>
  <si>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</si>
  <si>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</si>
  <si>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</si>
  <si>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</si>
  <si>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</si>
  <si>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</si>
  <si>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</si>
  <si>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</si>
  <si>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</si>
  <si>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</si>
  <si>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</si>
  <si>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</si>
  <si>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</si>
  <si>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</si>
  <si>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</si>
  <si>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</si>
  <si>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</si>
  <si>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</si>
  <si>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</si>
  <si>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</si>
  <si>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</si>
  <si>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</si>
  <si>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</si>
  <si>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</si>
  <si>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</si>
  <si>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</si>
  <si>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</si>
  <si>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</si>
  <si>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</si>
  <si>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</si>
  <si>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</si>
  <si>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</si>
  <si>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</si>
  <si>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</si>
  <si>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</si>
  <si>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</si>
  <si>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</si>
  <si>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</si>
  <si>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</si>
  <si>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</si>
  <si>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</si>
  <si>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</si>
  <si>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</si>
  <si>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</si>
  <si>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</si>
  <si>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</si>
  <si>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</si>
  <si>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</si>
  <si>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</si>
  <si>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</si>
  <si>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</si>
  <si>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</si>
  <si>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</si>
  <si>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</si>
  <si>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</si>
  <si>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</si>
  <si>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</si>
  <si>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</si>
  <si>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</si>
  <si>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</si>
  <si>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</si>
  <si>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</si>
  <si>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</si>
  <si>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</si>
  <si>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</si>
  <si>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</si>
  <si>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</si>
  <si>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</si>
  <si>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</si>
  <si>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</si>
  <si>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</si>
  <si>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</si>
  <si>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</si>
  <si>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</si>
  <si>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</si>
  <si>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</si>
  <si>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</si>
  <si>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</si>
  <si>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</si>
  <si>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</si>
  <si>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</si>
  <si>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</si>
  <si>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</si>
  <si>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</si>
  <si>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</si>
  <si>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</si>
  <si>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</si>
  <si>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</si>
  <si>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</si>
  <si>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</si>
  <si>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</si>
  <si>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</si>
  <si>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</si>
  <si>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</si>
  <si>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</si>
  <si>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</si>
  <si>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</si>
  <si>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</si>
  <si>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</si>
  <si>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</si>
  <si>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</si>
  <si>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</si>
  <si>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</si>
  <si>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</si>
  <si>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</si>
  <si>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</si>
  <si>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</si>
  <si>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</si>
  <si>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</si>
  <si>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</si>
  <si>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</si>
  <si>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</si>
  <si>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</si>
  <si>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</si>
  <si>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</si>
  <si>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</si>
  <si>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</si>
  <si>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</si>
  <si>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</si>
  <si>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</si>
  <si>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</si>
  <si>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</si>
  <si>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</si>
  <si>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</si>
  <si>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</si>
  <si>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</si>
  <si>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</si>
  <si>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</si>
  <si>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</si>
  <si>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</si>
  <si>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</si>
  <si>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</si>
  <si>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</si>
  <si>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</si>
  <si>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</si>
  <si>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</si>
  <si>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</si>
  <si>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</si>
  <si>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</si>
  <si>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</si>
  <si>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</si>
  <si>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</si>
  <si>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</si>
  <si>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</si>
  <si>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</si>
  <si>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</si>
  <si>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</si>
  <si>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</si>
  <si>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</si>
  <si>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</si>
  <si>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</si>
  <si>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</si>
  <si>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</si>
  <si>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</si>
  <si>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</si>
  <si>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</si>
  <si>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</si>
  <si>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</si>
  <si>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</si>
  <si>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</si>
  <si>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</si>
  <si>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</si>
  <si>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</si>
  <si>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</si>
  <si>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</si>
  <si>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</si>
  <si>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</si>
  <si>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</si>
  <si>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</si>
  <si>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</si>
  <si>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</si>
  <si>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</si>
  <si>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</si>
  <si>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</si>
  <si>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</si>
  <si>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</si>
  <si>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</si>
  <si>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</si>
  <si>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</si>
  <si>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</si>
  <si>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</si>
  <si>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</si>
  <si>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</si>
  <si>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</si>
  <si>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</si>
  <si>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</si>
  <si>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</si>
  <si>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</si>
  <si>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</si>
  <si>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</si>
  <si>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</si>
  <si>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</si>
  <si>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</si>
  <si>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</si>
  <si>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</si>
  <si>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</si>
  <si>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</si>
  <si>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</si>
  <si>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</si>
  <si>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</si>
  <si>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</si>
  <si>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</si>
  <si>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</si>
  <si>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</si>
  <si>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</si>
  <si>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</si>
  <si>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</si>
  <si>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</si>
  <si>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</si>
  <si>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</si>
  <si>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</si>
  <si>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</si>
  <si>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</si>
  <si>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</si>
  <si>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</si>
  <si>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</si>
  <si>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</si>
  <si>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</si>
  <si>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</si>
  <si>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</si>
  <si>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</si>
  <si>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</si>
  <si>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</si>
  <si>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</si>
  <si>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</si>
  <si>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</si>
  <si>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</si>
  <si>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</si>
  <si>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</si>
  <si>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</si>
  <si>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</si>
  <si>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</si>
  <si>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</si>
  <si>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</si>
  <si>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</si>
  <si>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</si>
  <si>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</si>
  <si>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</si>
  <si>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</si>
  <si>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</si>
  <si>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</si>
  <si>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</si>
  <si>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</si>
  <si>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</si>
  <si>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</si>
  <si>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</si>
  <si>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</si>
  <si>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</si>
  <si>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</si>
  <si>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</si>
  <si>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</si>
  <si>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</si>
  <si>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</si>
  <si>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</si>
  <si>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</si>
  <si>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</si>
  <si>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</si>
  <si>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</si>
  <si>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</si>
  <si>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</si>
  <si>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</si>
  <si>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</si>
  <si>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</si>
  <si>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</si>
  <si>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</si>
  <si>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</si>
  <si>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</si>
  <si>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</si>
  <si>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</si>
  <si>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</si>
  <si>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</si>
  <si>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</si>
  <si>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</si>
  <si>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</si>
  <si>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</si>
  <si>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</si>
  <si>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</si>
  <si>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</si>
  <si>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</si>
  <si>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</si>
  <si>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</si>
  <si>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</si>
  <si>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</si>
  <si>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</si>
  <si>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</si>
  <si>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</si>
  <si>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</si>
  <si>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</si>
  <si>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</si>
  <si>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</si>
  <si>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</si>
  <si>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</si>
  <si>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</si>
  <si>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</si>
  <si>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</si>
  <si>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</si>
  <si>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</si>
  <si>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</si>
  <si>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</si>
  <si>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</si>
  <si>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</si>
  <si>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</si>
  <si>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</si>
  <si>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</si>
  <si>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</si>
  <si>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</si>
  <si>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</si>
  <si>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</si>
  <si>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</si>
  <si>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</si>
  <si>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</si>
  <si>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</si>
  <si>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</si>
  <si>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</si>
  <si>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</si>
  <si>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</si>
  <si>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</si>
  <si>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</si>
  <si>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</si>
  <si>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</si>
  <si>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</si>
  <si>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</si>
  <si>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</si>
  <si>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</si>
  <si>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</si>
  <si>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</si>
  <si>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</si>
  <si>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</si>
  <si>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</si>
  <si>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</si>
  <si>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</si>
  <si>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</si>
  <si>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</si>
  <si>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</si>
  <si>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</si>
  <si>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</si>
  <si>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</si>
  <si>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</si>
  <si>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</si>
  <si>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</si>
  <si>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</si>
  <si>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</si>
  <si>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</si>
  <si>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</si>
  <si>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</si>
  <si>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</si>
  <si>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</si>
  <si>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</si>
  <si>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</si>
  <si>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</si>
  <si>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</si>
  <si>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</si>
  <si>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</si>
  <si>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</si>
  <si>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</si>
  <si>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</si>
  <si>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</si>
  <si>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</si>
  <si>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</si>
  <si>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</si>
  <si>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</si>
  <si>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</si>
  <si>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</si>
  <si>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</si>
  <si>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</si>
  <si>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</si>
  <si>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</si>
  <si>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</si>
  <si>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</si>
  <si>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</si>
  <si>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</si>
  <si>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</si>
  <si>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</si>
  <si>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</si>
  <si>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</si>
  <si>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</si>
  <si>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</si>
  <si>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</si>
  <si>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</si>
  <si>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</si>
  <si>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</si>
  <si>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</si>
  <si>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</si>
  <si>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</si>
  <si>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</si>
  <si>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</si>
  <si>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</si>
  <si>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</si>
  <si>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</si>
  <si>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</si>
  <si>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</si>
  <si>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</si>
  <si>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</si>
  <si>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</si>
  <si>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</si>
  <si>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</si>
  <si>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</si>
  <si>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</si>
  <si>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</si>
  <si>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</si>
  <si>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</si>
  <si>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</si>
  <si>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</si>
  <si>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</si>
  <si>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</si>
  <si>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</si>
  <si>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</si>
  <si>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</si>
  <si>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</si>
  <si>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</si>
  <si>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</si>
  <si>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</si>
  <si>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</si>
  <si>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</si>
  <si>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</si>
  <si>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</si>
  <si>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</si>
  <si>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</si>
  <si>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</si>
  <si>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</si>
  <si>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</si>
  <si>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</si>
  <si>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</si>
  <si>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</si>
  <si>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</si>
  <si>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</si>
  <si>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</si>
  <si>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</si>
  <si>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</si>
  <si>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</si>
  <si>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</si>
  <si>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</si>
  <si>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</si>
  <si>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</si>
  <si>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</si>
  <si>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</si>
  <si>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</si>
  <si>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</si>
  <si>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</si>
  <si>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</si>
  <si>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</si>
  <si>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</si>
  <si>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</si>
  <si>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</si>
  <si>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</si>
  <si>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</si>
  <si>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</si>
  <si>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</si>
  <si>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</si>
  <si>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</si>
  <si>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</si>
  <si>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</si>
  <si>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</si>
  <si>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</si>
  <si>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</si>
  <si>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</si>
  <si>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</si>
  <si>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</si>
  <si>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</si>
  <si>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</si>
  <si>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</si>
  <si>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</si>
  <si>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</si>
  <si>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</si>
  <si>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</si>
  <si>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</si>
  <si>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</si>
  <si>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</si>
  <si>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</si>
  <si>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</si>
  <si>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</si>
  <si>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</si>
  <si>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</si>
  <si>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</si>
  <si>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</si>
  <si>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</si>
  <si>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</si>
  <si>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</si>
  <si>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</si>
  <si>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</si>
  <si>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</si>
  <si>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</si>
  <si>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</si>
  <si>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</si>
  <si>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</si>
  <si>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</si>
  <si>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</si>
  <si>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</si>
  <si>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</si>
  <si>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</si>
  <si>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</si>
  <si>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</si>
  <si>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</si>
  <si>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</si>
  <si>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</si>
  <si>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</si>
  <si>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</si>
  <si>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</si>
  <si>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</si>
  <si>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</si>
  <si>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</si>
  <si>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</si>
  <si>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</si>
  <si>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</si>
  <si>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</si>
  <si>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</si>
  <si>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</si>
  <si>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</si>
  <si>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</si>
  <si>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</si>
  <si>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</si>
  <si>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</si>
  <si>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</si>
  <si>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</si>
  <si>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</si>
  <si>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</si>
  <si>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</si>
  <si>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</si>
  <si>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</si>
  <si>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</si>
  <si>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</si>
  <si>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</si>
  <si>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</si>
  <si>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</si>
  <si>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</si>
  <si>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</si>
  <si>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</si>
  <si>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</si>
  <si>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</si>
  <si>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</si>
  <si>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</si>
  <si>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</si>
  <si>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</si>
  <si>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</si>
  <si>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</si>
  <si>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</si>
  <si>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</si>
  <si>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</si>
  <si>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</si>
  <si>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</si>
  <si>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</si>
  <si>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</si>
  <si>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</si>
  <si>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</si>
  <si>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</si>
  <si>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</si>
  <si>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</si>
  <si>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</si>
  <si>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</si>
  <si>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</si>
  <si>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</si>
  <si>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</si>
  <si>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</si>
  <si>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</si>
  <si>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</si>
  <si>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</si>
  <si>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</si>
  <si>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</si>
  <si>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</si>
  <si>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</si>
  <si>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</si>
  <si>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</si>
  <si>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</si>
  <si>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</si>
  <si>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</si>
  <si>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</si>
  <si>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</si>
  <si>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</si>
  <si>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</si>
  <si>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</si>
  <si>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</si>
  <si>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</si>
  <si>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</si>
  <si>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</si>
  <si>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</si>
  <si>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</si>
  <si>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</si>
  <si>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</si>
  <si>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</si>
  <si>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</si>
  <si>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</si>
  <si>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</si>
  <si>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</si>
  <si>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</si>
  <si>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</si>
  <si>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</si>
  <si>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</si>
  <si>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</si>
  <si>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</si>
  <si>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</si>
  <si>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</si>
  <si>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</si>
  <si>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</si>
  <si>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</si>
  <si>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</si>
  <si>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</si>
  <si>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</si>
  <si>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</si>
  <si>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</si>
  <si>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</si>
  <si>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</si>
  <si>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</si>
  <si>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</si>
  <si>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</si>
  <si>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</si>
  <si>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</si>
  <si>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</si>
  <si>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</si>
  <si>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</si>
  <si>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</si>
  <si>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</si>
  <si>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</si>
  <si>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</si>
  <si>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</si>
  <si>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</si>
  <si>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</si>
  <si>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</si>
  <si>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</si>
  <si>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</si>
  <si>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</si>
  <si>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</si>
  <si>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</si>
  <si>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</si>
  <si>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</si>
  <si>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</si>
  <si>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</si>
  <si>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</si>
  <si>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</si>
  <si>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</si>
  <si>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</si>
  <si>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</si>
  <si>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</si>
  <si>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</si>
  <si>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</si>
  <si>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</si>
  <si>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</si>
  <si>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</si>
  <si>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</si>
  <si>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</si>
  <si>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</si>
  <si>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</si>
  <si>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</si>
  <si>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</si>
  <si>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</si>
  <si>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</si>
  <si>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</si>
  <si>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</si>
  <si>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</si>
  <si>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</si>
  <si>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</si>
  <si>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</si>
  <si>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</si>
  <si>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</si>
  <si>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</si>
  <si>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</si>
  <si>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</si>
  <si>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</si>
  <si>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</si>
  <si>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</si>
  <si>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</si>
  <si>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</si>
  <si>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</si>
  <si>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</si>
  <si>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</si>
  <si>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</si>
  <si>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</si>
  <si>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</si>
  <si>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</si>
  <si>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</si>
  <si>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</si>
  <si>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</si>
  <si>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</si>
  <si>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</si>
  <si>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</si>
  <si>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</si>
  <si>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</si>
  <si>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</si>
  <si>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</si>
  <si>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</si>
  <si>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</si>
  <si>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</si>
  <si>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</si>
  <si>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</si>
  <si>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</si>
  <si>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</si>
  <si>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</si>
  <si>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</si>
  <si>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</si>
  <si>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</si>
  <si>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</si>
  <si>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</si>
  <si>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</si>
  <si>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</si>
  <si>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</si>
  <si>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</si>
  <si>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</si>
  <si>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</si>
  <si>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</si>
  <si>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</si>
  <si>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</si>
  <si>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</si>
  <si>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</si>
  <si>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</si>
  <si>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</si>
  <si>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</si>
  <si>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</si>
  <si>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</si>
  <si>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</si>
  <si>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</si>
  <si>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</si>
  <si>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</si>
  <si>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</si>
  <si>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</si>
  <si>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</si>
  <si>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</si>
  <si>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</si>
  <si>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</si>
  <si>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</si>
  <si>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</si>
  <si>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</si>
  <si>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</si>
  <si>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</si>
  <si>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</si>
  <si>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</si>
  <si>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</si>
  <si>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</si>
  <si>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</si>
  <si>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</si>
  <si>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</si>
  <si>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</si>
  <si>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</si>
  <si>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</si>
  <si>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</si>
  <si>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</si>
  <si>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</si>
  <si>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</si>
  <si>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</si>
  <si>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</si>
  <si>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</si>
  <si>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</si>
  <si>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</si>
  <si>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</si>
  <si>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</si>
  <si>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</si>
  <si>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</si>
  <si>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</si>
  <si>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</si>
  <si>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</si>
  <si>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</si>
  <si>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</si>
  <si>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</si>
  <si>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</si>
  <si>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</si>
  <si>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</si>
  <si>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</si>
  <si>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</si>
  <si>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</si>
  <si>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</si>
  <si>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</si>
  <si>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</si>
  <si>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</si>
  <si>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</si>
  <si>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</si>
  <si>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</si>
  <si>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</si>
  <si>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</si>
  <si>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</si>
  <si>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</si>
  <si>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</si>
  <si>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</si>
  <si>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</si>
  <si>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</si>
  <si>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</si>
  <si>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</si>
  <si>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</si>
  <si>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</si>
  <si>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</si>
  <si>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</si>
  <si>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</si>
  <si>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</si>
  <si>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</si>
  <si>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</si>
  <si>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</si>
  <si>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</si>
  <si>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</si>
  <si>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</si>
  <si>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</si>
  <si>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</si>
  <si>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</si>
  <si>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</si>
  <si>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</si>
  <si>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</si>
  <si>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</si>
  <si>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</si>
  <si>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</si>
  <si>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</si>
  <si>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</si>
  <si>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</si>
  <si>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</si>
  <si>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</si>
  <si>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</si>
  <si>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</si>
  <si>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</si>
  <si>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</si>
  <si>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</si>
  <si>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</si>
  <si>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</si>
  <si>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</si>
  <si>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</si>
  <si>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</si>
  <si>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</si>
  <si>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</si>
  <si>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</si>
  <si>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</si>
  <si>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</si>
  <si>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</si>
  <si>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</si>
  <si>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</si>
  <si>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</si>
  <si>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</si>
  <si>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</si>
  <si>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</si>
  <si>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</si>
  <si>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</si>
  <si>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</si>
  <si>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</si>
  <si>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</si>
  <si>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</si>
  <si>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</si>
  <si>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</si>
  <si>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</si>
  <si>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</si>
  <si>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</si>
  <si>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</si>
  <si>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</si>
  <si>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</si>
  <si>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</si>
  <si>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</si>
  <si>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</si>
  <si>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</si>
  <si>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</si>
  <si>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</si>
  <si>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</si>
  <si>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</si>
  <si>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</si>
  <si>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</si>
  <si>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</si>
  <si>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</si>
  <si>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</si>
  <si>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</si>
  <si>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</si>
  <si>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</si>
  <si>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</si>
  <si>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</si>
  <si>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</si>
  <si>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</si>
  <si>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</si>
  <si>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</si>
  <si>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</si>
  <si>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</si>
  <si>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</si>
  <si>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</si>
  <si>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</si>
  <si>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</si>
  <si>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</si>
  <si>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</si>
  <si>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</si>
  <si>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</si>
  <si>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</si>
  <si>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</si>
  <si>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</si>
  <si>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</si>
  <si>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</si>
  <si>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</si>
  <si>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</si>
  <si>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</si>
  <si>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</si>
  <si>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</si>
  <si>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</si>
  <si>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</si>
  <si>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</si>
  <si>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</si>
  <si>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</si>
  <si>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</si>
  <si>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</si>
  <si>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</si>
  <si>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</si>
  <si>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</si>
  <si>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</si>
  <si>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</si>
  <si>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</si>
  <si>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</si>
  <si>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</si>
  <si>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</si>
  <si>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</si>
  <si>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</si>
  <si>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</si>
  <si>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</si>
  <si>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</si>
  <si>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</si>
  <si>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</si>
  <si>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</si>
  <si>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</si>
  <si>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</si>
  <si>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</si>
  <si>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</si>
  <si>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</si>
  <si>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</si>
  <si>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</si>
  <si>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</si>
  <si>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</si>
  <si>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</si>
  <si>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</si>
  <si>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</si>
  <si>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</si>
  <si>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</si>
  <si>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</si>
  <si>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</si>
  <si>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</si>
  <si>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</si>
  <si>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</si>
  <si>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</si>
  <si>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</si>
  <si>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</si>
  <si>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</si>
  <si>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</si>
  <si>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</si>
  <si>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</si>
  <si>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</si>
  <si>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</si>
  <si>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</si>
  <si>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</si>
  <si>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</si>
  <si>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</si>
  <si>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</si>
  <si>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</si>
  <si>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</si>
  <si>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</si>
  <si>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</si>
  <si>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</si>
  <si>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</si>
  <si>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</si>
  <si>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</si>
  <si>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</si>
  <si>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</si>
  <si>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</si>
  <si>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</si>
  <si>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</si>
  <si>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</si>
  <si>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</si>
  <si>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</si>
  <si>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</si>
  <si>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</si>
  <si>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</si>
  <si>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</si>
  <si>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</si>
  <si>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</si>
  <si>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</si>
  <si>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</si>
  <si>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</si>
  <si>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</si>
  <si>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</si>
  <si>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</si>
  <si>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</si>
  <si>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</si>
  <si>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</si>
  <si>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</si>
  <si>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</si>
  <si>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</si>
  <si>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</si>
  <si>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</si>
  <si>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</si>
  <si>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</si>
  <si>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</si>
  <si>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</si>
  <si>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</si>
  <si>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</si>
  <si>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</si>
  <si>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</si>
  <si>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</si>
  <si>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</si>
  <si>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</si>
  <si>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</si>
  <si>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</si>
  <si>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</si>
  <si>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</si>
  <si>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</si>
  <si>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</si>
  <si>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</si>
  <si>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</si>
  <si>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</si>
  <si>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</si>
  <si>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</si>
  <si>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</si>
  <si>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</si>
  <si>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</si>
  <si>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</si>
  <si>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</si>
  <si>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</si>
  <si>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</si>
  <si>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</si>
  <si>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</si>
  <si>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</si>
  <si>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</si>
  <si>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</si>
  <si>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</si>
  <si>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</si>
  <si>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</si>
  <si>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</si>
  <si>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</si>
  <si>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</si>
  <si>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</si>
  <si>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</si>
  <si>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</si>
  <si>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</si>
  <si>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</si>
  <si>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</si>
  <si>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</si>
  <si>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</si>
  <si>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</si>
  <si>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</si>
  <si>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</si>
  <si>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</si>
  <si>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</si>
  <si>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</si>
  <si>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</si>
  <si>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</si>
  <si>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</si>
  <si>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</si>
  <si>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</si>
  <si>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</si>
  <si>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</si>
  <si>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</si>
  <si>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</si>
  <si>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</si>
  <si>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</si>
  <si>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</si>
  <si>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</si>
  <si>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</si>
  <si>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</si>
  <si>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</si>
  <si>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</si>
  <si>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</si>
  <si>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</si>
  <si>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</si>
  <si>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</si>
  <si>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</si>
  <si>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</si>
  <si>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</si>
  <si>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</si>
  <si>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</si>
  <si>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</si>
  <si>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</si>
  <si>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</si>
  <si>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</si>
  <si>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</si>
  <si>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</si>
  <si>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</si>
  <si>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</si>
  <si>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</si>
  <si>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</si>
  <si>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</si>
  <si>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</si>
  <si>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</si>
  <si>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</si>
  <si>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</si>
  <si>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</si>
  <si>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</si>
  <si>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</si>
  <si>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</si>
  <si>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</si>
  <si>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</si>
  <si>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</si>
  <si>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</si>
  <si>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</si>
  <si>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</si>
  <si>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</si>
  <si>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</si>
  <si>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</si>
  <si>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</si>
  <si>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</si>
  <si>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</si>
  <si>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</si>
  <si>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</si>
  <si>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</si>
  <si>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</si>
  <si>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</si>
  <si>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</si>
  <si>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</si>
  <si>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</si>
  <si>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</si>
  <si>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</si>
  <si>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</si>
  <si>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</si>
  <si>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</si>
  <si>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</si>
  <si>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</si>
  <si>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</si>
  <si>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</si>
  <si>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</si>
  <si>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</si>
  <si>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</si>
  <si>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</si>
  <si>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</si>
  <si>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</si>
  <si>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</si>
  <si>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</si>
  <si>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</si>
  <si>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</si>
  <si>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</si>
  <si>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</si>
  <si>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</si>
  <si>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</si>
  <si>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</si>
  <si>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</si>
  <si>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</si>
  <si>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</si>
  <si>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</si>
  <si>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</si>
  <si>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</si>
  <si>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</si>
  <si>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</si>
  <si>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</si>
  <si>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</si>
  <si>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</si>
  <si>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</si>
  <si>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</si>
  <si>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</si>
  <si>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</si>
  <si>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</si>
  <si>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</si>
  <si>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</si>
  <si>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</si>
  <si>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</si>
  <si>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</si>
  <si>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</si>
  <si>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</si>
  <si>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</si>
  <si>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</si>
  <si>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</si>
  <si>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</si>
  <si>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</si>
  <si>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</si>
  <si>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</si>
  <si>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</si>
  <si>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</si>
  <si>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</si>
  <si>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</si>
  <si>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</si>
  <si>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</si>
  <si>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</si>
  <si>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</si>
  <si>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</si>
  <si>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</si>
  <si>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</si>
  <si>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</si>
  <si>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</si>
  <si>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</si>
  <si>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</si>
  <si>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</si>
  <si>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</si>
  <si>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</si>
  <si>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</si>
  <si>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</si>
  <si>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</si>
  <si>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</si>
  <si>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</si>
  <si>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</si>
  <si>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</si>
  <si>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</si>
  <si>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</si>
  <si>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</si>
  <si>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</si>
  <si>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</si>
  <si>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</si>
  <si>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</si>
  <si>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</si>
  <si>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</si>
  <si>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</si>
  <si>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</si>
  <si>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</si>
  <si>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</si>
  <si>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</si>
  <si>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</si>
  <si>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</si>
  <si>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</si>
  <si>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</si>
  <si>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</si>
  <si>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</si>
  <si>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</si>
  <si>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</si>
  <si>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</si>
  <si>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</si>
  <si>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</si>
  <si>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</si>
  <si>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</si>
  <si>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</si>
  <si>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</si>
  <si>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</si>
  <si>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</si>
  <si>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</si>
  <si>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</si>
  <si>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</si>
  <si>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</si>
  <si>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</si>
  <si>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</si>
  <si>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</si>
  <si>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</si>
  <si>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</si>
  <si>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</si>
  <si>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</si>
  <si>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</si>
  <si>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</si>
  <si>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</si>
  <si>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</si>
  <si>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</si>
  <si>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</si>
  <si>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</si>
  <si>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</si>
  <si>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</si>
  <si>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</si>
  <si>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</si>
  <si>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</si>
  <si>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</si>
  <si>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</si>
  <si>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</si>
  <si>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</si>
  <si>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</si>
  <si>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</si>
  <si>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</si>
  <si>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</si>
  <si>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</si>
  <si>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</si>
  <si>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</si>
  <si>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</si>
  <si>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</si>
  <si>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</si>
  <si>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</si>
  <si>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</si>
  <si>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</si>
  <si>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</si>
  <si>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</si>
  <si>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</si>
  <si>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</si>
  <si>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</si>
  <si>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</si>
  <si>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</si>
  <si>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</si>
  <si>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</si>
  <si>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</si>
  <si>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</si>
  <si>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</si>
  <si>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</si>
  <si>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</si>
  <si>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</si>
  <si>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</si>
  <si>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</si>
  <si>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</si>
  <si>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</si>
  <si>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</si>
  <si>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</si>
  <si>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</si>
  <si>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</si>
  <si>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</si>
  <si>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</si>
  <si>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</si>
  <si>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</si>
  <si>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</si>
  <si>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</si>
  <si>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</si>
  <si>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</si>
  <si>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</si>
  <si>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</si>
  <si>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</si>
  <si>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</si>
  <si>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</si>
  <si>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</si>
  <si>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</si>
  <si>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</si>
  <si>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</si>
  <si>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</si>
  <si>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</si>
  <si>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</si>
  <si>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</si>
  <si>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</si>
  <si>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</si>
  <si>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</si>
  <si>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</si>
  <si>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</si>
  <si>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</si>
  <si>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</si>
  <si>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</si>
  <si>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</si>
  <si>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</si>
  <si>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</si>
  <si>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</si>
  <si>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</si>
  <si>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</si>
  <si>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</si>
  <si>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</si>
  <si>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</si>
  <si>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</si>
  <si>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</si>
  <si>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</si>
  <si>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</si>
  <si>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</si>
  <si>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</si>
  <si>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</si>
  <si>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</si>
  <si>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</si>
  <si>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</si>
  <si>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</si>
  <si>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</si>
  <si>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</si>
  <si>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</si>
  <si>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</si>
  <si>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</si>
  <si>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</si>
  <si>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</si>
  <si>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</si>
  <si>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</si>
  <si>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</si>
  <si>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</si>
  <si>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</si>
  <si>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</si>
  <si>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</si>
  <si>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</si>
  <si>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</si>
  <si>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</si>
  <si>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</si>
  <si>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</si>
  <si>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</si>
  <si>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</si>
  <si>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</si>
  <si>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</si>
  <si>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</si>
  <si>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</si>
  <si>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</si>
  <si>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</si>
  <si>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</si>
  <si>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</si>
  <si>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</si>
  <si>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</si>
  <si>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</si>
  <si>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</si>
  <si>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</si>
  <si>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</si>
  <si>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</si>
  <si>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</si>
  <si>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</si>
  <si>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</si>
  <si>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</si>
  <si>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</si>
  <si>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</si>
  <si>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</si>
  <si>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</si>
  <si>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</si>
  <si>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</si>
  <si>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</si>
  <si>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</si>
  <si>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</si>
  <si>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</si>
  <si>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</si>
  <si>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</si>
  <si>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</si>
  <si>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</si>
  <si>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</si>
  <si>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</si>
  <si>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</si>
  <si>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</si>
  <si>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</si>
  <si>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</si>
  <si>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</si>
  <si>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</si>
  <si>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</si>
  <si>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</si>
  <si>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</si>
  <si>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</si>
  <si>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</si>
  <si>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</si>
  <si>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</si>
  <si>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</si>
  <si>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</si>
  <si>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</si>
  <si>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</si>
  <si>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</si>
  <si>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</si>
  <si>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</si>
  <si>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</si>
  <si>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</si>
  <si>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</si>
  <si>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</si>
  <si>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</si>
  <si>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</si>
  <si>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</si>
  <si>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</si>
  <si>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</si>
  <si>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</si>
  <si>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</si>
  <si>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</si>
  <si>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</si>
  <si>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</si>
  <si>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</si>
  <si>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</si>
  <si>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</si>
  <si>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</si>
  <si>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</si>
  <si>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</si>
  <si>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</si>
  <si>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</si>
  <si>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</si>
  <si>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</si>
  <si>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</si>
  <si>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</si>
  <si>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</si>
  <si>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</si>
  <si>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</si>
  <si>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</si>
  <si>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</si>
  <si>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</si>
  <si>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</si>
  <si>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</si>
  <si>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</si>
  <si>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</si>
  <si>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</si>
  <si>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</si>
  <si>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</si>
  <si>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</si>
  <si>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</si>
  <si>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</si>
  <si>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</si>
  <si>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</si>
  <si>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</si>
  <si>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</si>
  <si>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</si>
  <si>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</si>
  <si>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</si>
  <si>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</si>
  <si>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</si>
  <si>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</si>
  <si>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</si>
  <si>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</si>
  <si>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</si>
  <si>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</si>
  <si>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</si>
  <si>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</si>
  <si>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</si>
  <si>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</si>
  <si>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</si>
  <si>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</si>
  <si>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</si>
  <si>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</si>
  <si>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</si>
  <si>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</si>
  <si>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</si>
  <si>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</si>
  <si>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</si>
  <si>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</si>
  <si>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</si>
  <si>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</si>
  <si>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</si>
  <si>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</si>
  <si>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</si>
  <si>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</si>
  <si>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</si>
  <si>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</si>
  <si>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</si>
  <si>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</si>
  <si>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</si>
  <si>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</si>
  <si>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</si>
  <si>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</si>
  <si>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</si>
  <si>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</si>
  <si>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</si>
  <si>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</si>
  <si>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</si>
  <si>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</si>
  <si>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</si>
  <si>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</si>
  <si>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</si>
  <si>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</si>
  <si>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</si>
  <si>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</si>
  <si>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</si>
  <si>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</si>
  <si>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</si>
  <si>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</si>
  <si>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</si>
  <si>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</si>
  <si>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</si>
  <si>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</si>
  <si>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</si>
  <si>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</si>
  <si>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</si>
  <si>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</si>
  <si>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</si>
  <si>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</si>
  <si>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</si>
  <si>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</si>
  <si>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</si>
  <si>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</si>
  <si>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</si>
  <si>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</si>
  <si>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</si>
  <si>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</si>
  <si>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</si>
  <si>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</si>
  <si>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</si>
  <si>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</si>
  <si>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</si>
  <si>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</si>
  <si>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</si>
  <si>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</si>
  <si>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</si>
  <si>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</si>
  <si>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</si>
  <si>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</si>
  <si>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</si>
  <si>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</si>
  <si>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</si>
  <si>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</si>
  <si>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</si>
  <si>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</si>
  <si>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</si>
  <si>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</si>
  <si>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</si>
  <si>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</si>
  <si>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</si>
  <si>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</si>
  <si>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</si>
  <si>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</si>
  <si>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</si>
  <si>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</si>
  <si>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</si>
  <si>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</si>
  <si>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</si>
  <si>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</si>
  <si>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</si>
  <si>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</si>
  <si>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</si>
  <si>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</si>
  <si>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</si>
  <si>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</si>
  <si>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</si>
  <si>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</si>
  <si>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</si>
  <si>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</si>
  <si>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</si>
  <si>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</si>
  <si>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</si>
  <si>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</si>
  <si>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</si>
  <si>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</si>
  <si>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</si>
  <si>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</si>
  <si>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</si>
  <si>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</si>
  <si>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</si>
  <si>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</si>
  <si>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</si>
  <si>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</si>
  <si>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</si>
  <si>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</si>
  <si>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</si>
  <si>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</si>
  <si>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</si>
  <si>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</si>
  <si>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</si>
  <si>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</si>
  <si>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</si>
  <si>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</si>
  <si>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</si>
  <si>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</si>
  <si>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</si>
  <si>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</si>
  <si>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</si>
  <si>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</si>
  <si>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</si>
  <si>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</si>
  <si>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</si>
  <si>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</si>
  <si>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</si>
  <si>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</si>
  <si>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</si>
  <si>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</si>
  <si>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</si>
  <si>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</si>
  <si>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</si>
  <si>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</si>
  <si>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</si>
  <si>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</si>
  <si>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</si>
  <si>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</si>
  <si>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</si>
  <si>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</si>
  <si>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</si>
  <si>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</si>
  <si>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</si>
  <si>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</si>
  <si>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</si>
  <si>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</si>
  <si>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</si>
  <si>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</si>
  <si>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</si>
  <si>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</si>
  <si>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</si>
  <si>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</si>
  <si>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</si>
  <si>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</si>
  <si>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</si>
  <si>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</si>
  <si>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</si>
  <si>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</si>
  <si>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</si>
  <si>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</si>
  <si>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</si>
  <si>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</si>
  <si>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</si>
  <si>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</si>
  <si>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</si>
  <si>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</si>
  <si>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</si>
  <si>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</si>
  <si>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</si>
  <si>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</si>
  <si>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</si>
  <si>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</si>
  <si>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</si>
  <si>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</si>
  <si>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</si>
  <si>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</si>
  <si>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</si>
  <si>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</si>
  <si>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</si>
  <si>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</si>
  <si>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</si>
  <si>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</si>
  <si>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</si>
  <si>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</si>
  <si>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</si>
  <si>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</si>
  <si>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</si>
  <si>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</si>
  <si>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</si>
  <si>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</si>
  <si>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</si>
  <si>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</si>
  <si>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</si>
  <si>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</si>
  <si>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</si>
  <si>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</si>
  <si>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</si>
  <si>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</si>
  <si>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</si>
  <si>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</si>
  <si>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</si>
  <si>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</si>
  <si>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</si>
  <si>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</si>
  <si>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</si>
  <si>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</si>
  <si>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</si>
  <si>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</si>
  <si>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</si>
  <si>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</si>
  <si>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</si>
  <si>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</si>
  <si>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</si>
  <si>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</si>
  <si>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</si>
  <si>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</si>
  <si>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</si>
  <si>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</si>
  <si>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</si>
  <si>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</si>
  <si>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</si>
  <si>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</si>
  <si>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</si>
  <si>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</si>
  <si>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</si>
  <si>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</si>
  <si>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</si>
  <si>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</si>
  <si>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</si>
  <si>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</si>
  <si>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</si>
  <si>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</si>
  <si>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</si>
  <si>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</si>
  <si>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</si>
  <si>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</si>
  <si>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</si>
  <si>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</si>
  <si>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</si>
  <si>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</si>
  <si>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</si>
  <si>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</si>
  <si>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</si>
  <si>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</si>
  <si>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</si>
  <si>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</si>
  <si>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</si>
  <si>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</si>
  <si>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</si>
  <si>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</si>
  <si>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</si>
  <si>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</si>
  <si>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</si>
  <si>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</si>
  <si>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</si>
  <si>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</si>
  <si>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</si>
  <si>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</si>
  <si>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</si>
  <si>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</si>
  <si>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</si>
  <si>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</si>
  <si>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</si>
  <si>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</si>
  <si>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</si>
  <si>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</si>
  <si>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</si>
  <si>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</si>
  <si>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</si>
  <si>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</si>
  <si>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</si>
  <si>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</si>
  <si>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</si>
  <si>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</si>
  <si>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</si>
  <si>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</si>
  <si>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</si>
  <si>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</si>
  <si>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</si>
  <si>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</si>
  <si>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</si>
  <si>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</si>
  <si>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</si>
  <si>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</si>
  <si>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</si>
  <si>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</si>
  <si>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</si>
  <si>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</si>
  <si>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</si>
  <si>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</si>
  <si>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</si>
  <si>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</si>
  <si>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</si>
  <si>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</si>
  <si>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</si>
  <si>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</si>
  <si>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</si>
  <si>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</si>
  <si>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</si>
  <si>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</si>
  <si>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</si>
  <si>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</si>
  <si>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</si>
  <si>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</si>
  <si>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</si>
  <si>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</si>
  <si>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</si>
  <si>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</si>
  <si>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</si>
  <si>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</si>
  <si>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</si>
  <si>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</si>
  <si>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</si>
  <si>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</si>
  <si>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</si>
  <si>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</si>
  <si>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</si>
  <si>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</si>
  <si>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</si>
  <si>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</si>
  <si>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</si>
  <si>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</si>
  <si>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</si>
  <si>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</si>
  <si>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</si>
  <si>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</si>
  <si>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</si>
  <si>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</si>
  <si>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</si>
  <si>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</si>
  <si>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</si>
  <si>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</si>
  <si>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</si>
  <si>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</si>
  <si>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</si>
  <si>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</si>
  <si>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</si>
  <si>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</si>
  <si>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</si>
  <si>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</si>
  <si>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</si>
  <si>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</si>
  <si>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</si>
  <si>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</si>
  <si>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</si>
  <si>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</si>
  <si>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</si>
  <si>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</si>
  <si>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</si>
  <si>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</si>
  <si>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</si>
  <si>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</si>
  <si>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</si>
  <si>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</si>
  <si>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</si>
  <si>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</si>
  <si>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</si>
  <si>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</si>
  <si>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</si>
  <si>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</si>
  <si>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</si>
  <si>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</si>
  <si>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</si>
  <si>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</si>
  <si>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</si>
  <si>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</si>
  <si>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</si>
  <si>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</si>
  <si>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</si>
  <si>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</si>
  <si>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</si>
  <si>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</si>
  <si>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</si>
  <si>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</si>
  <si>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</si>
  <si>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</si>
  <si>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</si>
  <si>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</si>
  <si>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</si>
  <si>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</si>
  <si>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</si>
  <si>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</si>
  <si>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</si>
  <si>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</si>
  <si>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</si>
  <si>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</si>
  <si>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</si>
  <si>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</si>
  <si>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</si>
  <si>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</si>
  <si>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</si>
  <si>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</si>
  <si>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</si>
  <si>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</si>
  <si>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</si>
  <si>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</si>
  <si>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</si>
  <si>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</si>
  <si>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</si>
  <si>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</si>
  <si>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</si>
  <si>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</si>
  <si>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</si>
  <si>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</si>
  <si>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</si>
  <si>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</si>
  <si>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</si>
  <si>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</si>
  <si>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</si>
  <si>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</si>
  <si>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</si>
  <si>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</si>
  <si>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</si>
  <si>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</si>
  <si>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</si>
  <si>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</si>
  <si>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</si>
  <si>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</si>
  <si>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</si>
  <si>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</si>
  <si>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</si>
  <si>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</si>
  <si>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</si>
  <si>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</si>
  <si>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</si>
  <si>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</si>
  <si>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</si>
  <si>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</si>
  <si>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</si>
  <si>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</si>
  <si>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</si>
  <si>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</si>
  <si>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</si>
  <si>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</si>
  <si>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</si>
  <si>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</si>
  <si>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</si>
  <si>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</si>
  <si>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</si>
  <si>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</si>
  <si>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</si>
  <si>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</si>
  <si>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</si>
  <si>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</si>
  <si>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</si>
  <si>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</si>
  <si>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</si>
  <si>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</si>
  <si>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</si>
  <si>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</si>
  <si>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</si>
  <si>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</si>
  <si>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</si>
  <si>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</si>
  <si>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</si>
  <si>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</si>
  <si>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</si>
  <si>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</si>
  <si>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</si>
  <si>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</si>
  <si>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</si>
  <si>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</si>
  <si>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</si>
  <si>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</si>
  <si>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</si>
  <si>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</si>
  <si>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</si>
  <si>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</si>
  <si>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</si>
  <si>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</si>
  <si>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</si>
  <si>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</si>
  <si>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</si>
  <si>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</si>
  <si>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</si>
  <si>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</si>
  <si>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</si>
  <si>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</si>
  <si>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</si>
  <si>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</si>
  <si>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</si>
  <si>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</si>
  <si>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</si>
  <si>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</si>
  <si>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</si>
  <si>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</si>
  <si>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</si>
  <si>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</si>
  <si>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</si>
  <si>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</si>
  <si>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</si>
  <si>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</si>
  <si>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</si>
  <si>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</si>
  <si>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</si>
  <si>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</si>
  <si>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</si>
  <si>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</si>
  <si>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</si>
  <si>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</si>
  <si>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</si>
  <si>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</si>
  <si>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</si>
  <si>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</si>
  <si>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</si>
  <si>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</si>
  <si>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</si>
  <si>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</si>
  <si>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</si>
  <si>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</si>
  <si>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</si>
  <si>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</si>
  <si>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</si>
  <si>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</si>
  <si>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</si>
  <si>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</si>
  <si>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</si>
  <si>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</si>
  <si>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</si>
  <si>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</si>
  <si>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</si>
  <si>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</si>
  <si>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</si>
  <si>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</si>
  <si>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</si>
  <si>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</si>
  <si>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</si>
  <si>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</si>
  <si>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</si>
  <si>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</si>
  <si>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</si>
  <si>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</si>
  <si>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</si>
  <si>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</si>
  <si>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</si>
  <si>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</si>
  <si>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</si>
  <si>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</si>
  <si>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</si>
  <si>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</si>
  <si>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</si>
  <si>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</si>
  <si>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</si>
  <si>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</si>
  <si>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</si>
  <si>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</si>
  <si>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</si>
  <si>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</si>
  <si>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</si>
  <si>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</si>
  <si>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</si>
  <si>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</si>
  <si>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</si>
  <si>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</si>
  <si>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</si>
  <si>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</si>
  <si>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</si>
  <si>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</si>
  <si>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</si>
  <si>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</si>
  <si>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</si>
  <si>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</si>
  <si>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</si>
  <si>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</si>
  <si>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</si>
  <si>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</si>
  <si>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</si>
  <si>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</si>
  <si>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</si>
  <si>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</si>
  <si>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</si>
  <si>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</si>
  <si>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</si>
  <si>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</si>
  <si>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</si>
  <si>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</si>
  <si>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</si>
  <si>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</si>
  <si>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</si>
  <si>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</si>
  <si>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</si>
  <si>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</si>
  <si>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</si>
  <si>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</si>
  <si>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</si>
  <si>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</si>
  <si>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</si>
  <si>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</si>
  <si>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</si>
  <si>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</si>
  <si>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</si>
  <si>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</si>
  <si>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</si>
  <si>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</si>
  <si>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</si>
  <si>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</si>
  <si>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</si>
  <si>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</si>
  <si>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</si>
  <si>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</si>
  <si>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</si>
  <si>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</si>
  <si>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</si>
  <si>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</si>
  <si>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</si>
  <si>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</si>
  <si>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</si>
  <si>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</si>
  <si>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</si>
  <si>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</si>
  <si>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</si>
  <si>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</si>
  <si>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</si>
  <si>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</si>
  <si>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</si>
  <si>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</si>
  <si>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</si>
  <si>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</si>
  <si>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</si>
  <si>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</si>
  <si>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</si>
  <si>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</si>
  <si>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</si>
  <si>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</si>
  <si>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</si>
  <si>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</si>
  <si>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</si>
  <si>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</si>
  <si>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</si>
  <si>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</si>
  <si>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</si>
  <si>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</si>
  <si>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</si>
  <si>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</si>
  <si>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</si>
  <si>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</si>
  <si>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</si>
  <si>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</si>
  <si>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</si>
  <si>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</si>
  <si>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</si>
  <si>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</si>
  <si>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</si>
  <si>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</si>
  <si>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</si>
  <si>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</si>
  <si>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</si>
  <si>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</si>
  <si>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</si>
  <si>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</si>
  <si>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</si>
  <si>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</si>
  <si>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</si>
  <si>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</si>
  <si>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</si>
  <si>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</si>
  <si>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</si>
  <si>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</si>
  <si>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</si>
  <si>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</si>
  <si>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</si>
  <si>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</si>
  <si>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</si>
  <si>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</si>
  <si>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</si>
  <si>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</si>
  <si>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</si>
  <si>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</si>
  <si>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</si>
  <si>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</si>
  <si>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</si>
  <si>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</si>
  <si>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</si>
  <si>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</si>
  <si>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</si>
  <si>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</si>
  <si>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</si>
  <si>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</si>
  <si>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</si>
  <si>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</si>
  <si>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</si>
  <si>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</si>
  <si>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</si>
  <si>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</si>
  <si>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</si>
  <si>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</si>
  <si>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</si>
  <si>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</si>
  <si>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</si>
  <si>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</si>
  <si>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</si>
  <si>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</si>
  <si>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</si>
  <si>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</si>
  <si>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</si>
  <si>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</si>
  <si>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</si>
  <si>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</si>
  <si>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</si>
  <si>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</si>
  <si>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</si>
  <si>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</si>
  <si>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</si>
  <si>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</si>
  <si>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</si>
  <si>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</si>
  <si>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</si>
  <si>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</si>
  <si>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</si>
  <si>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</si>
  <si>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</si>
  <si>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</si>
  <si>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</si>
  <si>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</si>
  <si>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</si>
  <si>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</si>
  <si>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</si>
  <si>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</si>
  <si>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</si>
  <si>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</si>
  <si>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</si>
  <si>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</si>
  <si>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</si>
  <si>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</si>
  <si>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</si>
  <si>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</si>
  <si>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</si>
  <si>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</si>
  <si>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</si>
  <si>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</si>
  <si>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</si>
  <si>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</si>
  <si>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</si>
  <si>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</si>
  <si>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</si>
  <si>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</si>
  <si>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</si>
  <si>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</si>
  <si>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</si>
  <si>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</si>
  <si>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</si>
  <si>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</si>
  <si>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</si>
  <si>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</si>
  <si>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</si>
  <si>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</si>
  <si>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</si>
  <si>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</si>
  <si>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</si>
  <si>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</si>
  <si>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</si>
  <si>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</si>
  <si>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</si>
  <si>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</si>
  <si>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</si>
  <si>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</si>
  <si>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</si>
  <si>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</si>
  <si>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</si>
  <si>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</si>
  <si>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</si>
  <si>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</si>
  <si>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</si>
  <si>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</si>
  <si>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</si>
  <si>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</si>
  <si>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</si>
  <si>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</si>
  <si>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</si>
  <si>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</si>
  <si>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</si>
  <si>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</si>
  <si>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</si>
  <si>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</si>
  <si>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</si>
  <si>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</si>
  <si>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</si>
  <si>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</si>
  <si>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</si>
  <si>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</si>
  <si>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</si>
  <si>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</si>
  <si>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</si>
  <si>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</si>
  <si>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</si>
  <si>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</si>
  <si>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</si>
  <si>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</si>
  <si>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</si>
  <si>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</si>
  <si>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</si>
  <si>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</si>
  <si>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</si>
  <si>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</si>
  <si>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</si>
  <si>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</si>
  <si>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</si>
  <si>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</si>
  <si>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</si>
  <si>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</si>
  <si>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</si>
  <si>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</si>
  <si>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</si>
  <si>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</si>
  <si>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</si>
  <si>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</si>
  <si>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</si>
  <si>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</si>
  <si>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</si>
  <si>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</si>
  <si>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</si>
  <si>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</si>
  <si>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</si>
  <si>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</si>
  <si>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</si>
  <si>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</si>
  <si>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</si>
  <si>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</si>
  <si>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</si>
  <si>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</si>
  <si>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</si>
  <si>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</si>
  <si>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</si>
  <si>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</si>
  <si>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</si>
  <si>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</si>
  <si>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</si>
  <si>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</si>
  <si>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</si>
  <si>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</si>
  <si>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</si>
  <si>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</si>
  <si>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</si>
  <si>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</si>
  <si>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</si>
  <si>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</si>
  <si>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</si>
  <si>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</si>
  <si>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</si>
  <si>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</si>
  <si>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</si>
  <si>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</si>
  <si>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</si>
  <si>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</si>
  <si>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</si>
  <si>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</si>
  <si>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</si>
  <si>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</si>
  <si>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</si>
  <si>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</si>
  <si>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</si>
  <si>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</si>
  <si>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</si>
  <si>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</si>
  <si>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</si>
  <si>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</si>
  <si>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</si>
  <si>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</si>
  <si>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</si>
  <si>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</si>
  <si>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</si>
  <si>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</si>
  <si>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</si>
  <si>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</si>
  <si>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</si>
  <si>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</si>
  <si>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</si>
  <si>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</si>
  <si>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</si>
  <si>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</si>
  <si>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</si>
  <si>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</si>
  <si>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</si>
  <si>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</si>
  <si>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</si>
  <si>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</si>
  <si>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</si>
  <si>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</si>
  <si>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</si>
  <si>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</si>
  <si>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</si>
  <si>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</si>
  <si>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</si>
  <si>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</si>
  <si>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</si>
  <si>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</si>
  <si>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</si>
  <si>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</si>
  <si>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</si>
  <si>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</si>
  <si>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</si>
  <si>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</si>
  <si>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</si>
  <si>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</si>
  <si>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</si>
  <si>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</si>
  <si>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</si>
  <si>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</si>
  <si>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</si>
  <si>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</si>
  <si>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</si>
  <si>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</si>
  <si>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</si>
  <si>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</si>
  <si>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</si>
  <si>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</si>
  <si>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</si>
  <si>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</si>
  <si>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</si>
  <si>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</si>
  <si>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</si>
  <si>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</si>
  <si>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</si>
  <si>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</si>
  <si>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</si>
  <si>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</si>
  <si>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</si>
  <si>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</si>
  <si>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</si>
  <si>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</si>
  <si>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</si>
  <si>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</si>
  <si>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</si>
  <si>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</si>
  <si>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</si>
  <si>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</si>
  <si>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</si>
  <si>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</si>
  <si>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</si>
  <si>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</si>
  <si>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</si>
  <si>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</si>
  <si>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</si>
  <si>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</si>
  <si>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</si>
  <si>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</si>
  <si>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</si>
  <si>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</si>
  <si>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</si>
  <si>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</si>
  <si>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</si>
  <si>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</si>
  <si>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</si>
  <si>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</si>
  <si>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</si>
  <si>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</si>
  <si>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</si>
  <si>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</si>
  <si>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</si>
  <si>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</si>
  <si>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</si>
  <si>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</si>
  <si>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</si>
  <si>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</si>
  <si>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</si>
  <si>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</si>
  <si>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</si>
  <si>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</si>
  <si>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</si>
  <si>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</si>
  <si>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</si>
  <si>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</si>
  <si>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</si>
  <si>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</si>
  <si>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</si>
  <si>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</si>
  <si>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</si>
  <si>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</si>
  <si>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</si>
  <si>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</si>
  <si>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</si>
  <si>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</si>
  <si>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</si>
  <si>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</si>
  <si>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</si>
  <si>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</si>
  <si>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</si>
  <si>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</si>
  <si>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</si>
  <si>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</si>
  <si>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</si>
  <si>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</si>
  <si>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</si>
  <si>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</si>
  <si>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</si>
  <si>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</si>
  <si>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</si>
  <si>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</si>
  <si>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</si>
  <si>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</si>
  <si>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</si>
  <si>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</si>
  <si>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</si>
  <si>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</si>
  <si>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</si>
  <si>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</si>
  <si>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</si>
  <si>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</si>
  <si>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</si>
  <si>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</si>
  <si>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</si>
  <si>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</si>
  <si>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</si>
  <si>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</si>
  <si>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</si>
  <si>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</si>
  <si>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</si>
  <si>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</si>
  <si>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</si>
  <si>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</si>
  <si>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</si>
  <si>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</si>
  <si>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</si>
  <si>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</si>
  <si>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</si>
  <si>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</si>
  <si>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</si>
  <si>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</si>
  <si>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</si>
  <si>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</si>
  <si>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</si>
  <si>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</si>
  <si>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</si>
  <si>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</si>
  <si>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</si>
  <si>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</si>
  <si>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</si>
  <si>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</si>
  <si>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</si>
  <si>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</si>
  <si>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</si>
  <si>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</si>
  <si>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</si>
  <si>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</si>
  <si>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</si>
  <si>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</si>
  <si>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</si>
  <si>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</si>
  <si>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</si>
  <si>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</si>
  <si>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</si>
  <si>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</si>
  <si>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</si>
  <si>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</si>
  <si>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</si>
  <si>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</si>
  <si>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</si>
  <si>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</si>
  <si>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</si>
  <si>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</si>
  <si>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</si>
  <si>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</si>
  <si>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</si>
  <si>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</si>
  <si>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</si>
  <si>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</si>
  <si>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</si>
  <si>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</si>
  <si>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</si>
  <si>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</si>
  <si>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</si>
  <si>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</si>
  <si>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</si>
  <si>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</si>
  <si>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</si>
  <si>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</si>
  <si>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</si>
  <si>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</si>
  <si>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</si>
  <si>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</si>
  <si>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</si>
  <si>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</si>
  <si>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</si>
  <si>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</si>
  <si>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</si>
  <si>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</si>
  <si>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</si>
  <si>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</si>
  <si>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</si>
  <si>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</si>
  <si>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</si>
  <si>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</si>
  <si>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</si>
  <si>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</si>
  <si>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</si>
  <si>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</si>
  <si>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</si>
  <si>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</si>
  <si>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</si>
  <si>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</si>
  <si>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</si>
  <si>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</si>
  <si>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</si>
  <si>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</si>
  <si>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</si>
  <si>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</si>
  <si>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</si>
  <si>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</si>
  <si>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</si>
  <si>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</si>
  <si>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</si>
  <si>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</si>
  <si>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</si>
  <si>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</si>
  <si>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</si>
  <si>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</si>
  <si>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</si>
  <si>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</si>
  <si>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</si>
  <si>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</si>
  <si>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</si>
  <si>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</si>
  <si>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</si>
  <si>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</si>
  <si>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</si>
  <si>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</si>
  <si>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</si>
  <si>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</si>
  <si>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</si>
  <si>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</si>
  <si>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</si>
  <si>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</si>
  <si>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</si>
  <si>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</si>
  <si>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</si>
  <si>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</si>
  <si>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</si>
  <si>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</si>
  <si>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</si>
  <si>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</si>
  <si>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</si>
  <si>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</si>
  <si>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</si>
  <si>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</si>
  <si>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</si>
  <si>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</si>
  <si>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</si>
  <si>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</si>
  <si>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</si>
  <si>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</si>
  <si>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</si>
  <si>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</si>
  <si>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</si>
  <si>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</si>
  <si>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</si>
  <si>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</si>
  <si>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</si>
  <si>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</si>
  <si>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</si>
  <si>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</si>
  <si>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</si>
  <si>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</si>
  <si>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</si>
  <si>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</si>
  <si>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</si>
  <si>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</si>
  <si>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</si>
  <si>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</si>
  <si>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</si>
  <si>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</si>
  <si>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</si>
  <si>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</si>
  <si>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</si>
  <si>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</si>
  <si>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</si>
  <si>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</si>
  <si>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</si>
  <si>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</si>
  <si>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</si>
  <si>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</si>
  <si>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</si>
  <si>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</si>
  <si>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</si>
  <si>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</si>
  <si>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</si>
  <si>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</si>
  <si>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</si>
  <si>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</si>
  <si>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</si>
  <si>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</si>
  <si>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</si>
  <si>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</si>
  <si>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</si>
  <si>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</si>
  <si>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</si>
  <si>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</si>
  <si>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</si>
  <si>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</si>
  <si>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</si>
  <si>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</si>
  <si>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</si>
  <si>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</si>
  <si>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</si>
  <si>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</si>
  <si>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</si>
  <si>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</si>
  <si>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</si>
  <si>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</si>
  <si>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</si>
  <si>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</si>
  <si>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</si>
  <si>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</si>
  <si>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</si>
  <si>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</si>
  <si>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</si>
  <si>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</si>
  <si>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</si>
  <si>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</si>
  <si>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</si>
  <si>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</si>
  <si>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</si>
  <si>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</si>
  <si>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</si>
  <si>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</si>
  <si>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</si>
  <si>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</si>
  <si>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</si>
  <si>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</si>
  <si>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</si>
  <si>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</si>
  <si>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</si>
  <si>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</si>
  <si>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</si>
  <si>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</si>
  <si>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</si>
  <si>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</si>
  <si>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</si>
  <si>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</si>
  <si>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</si>
  <si>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</si>
  <si>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</si>
  <si>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</si>
  <si>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</si>
  <si>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</si>
  <si>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</si>
  <si>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</si>
  <si>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</si>
  <si>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</si>
  <si>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</si>
  <si>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</si>
  <si>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</si>
  <si>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</si>
  <si>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</si>
  <si>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</si>
  <si>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</si>
  <si>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</si>
  <si>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</si>
  <si>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</si>
  <si>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</si>
  <si>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</si>
  <si>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</si>
  <si>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</si>
  <si>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</si>
  <si>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</si>
  <si>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</si>
  <si>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</si>
  <si>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</si>
  <si>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</si>
  <si>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</si>
  <si>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</si>
  <si>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</si>
  <si>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</si>
  <si>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</si>
  <si>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</si>
  <si>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</si>
  <si>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</si>
  <si>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</si>
  <si>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</si>
  <si>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</si>
  <si>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</si>
  <si>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</si>
  <si>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</si>
  <si>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</si>
  <si>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</si>
  <si>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</si>
  <si>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</si>
  <si>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</si>
  <si>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</si>
  <si>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</si>
  <si>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</si>
  <si>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</si>
  <si>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</si>
  <si>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</si>
  <si>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</si>
  <si>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</si>
  <si>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</si>
  <si>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</si>
  <si>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</si>
  <si>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</si>
  <si>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</si>
  <si>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</si>
  <si>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</si>
  <si>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</si>
  <si>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</si>
  <si>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</si>
  <si>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</si>
  <si>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</si>
  <si>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</si>
  <si>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</si>
  <si>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</si>
  <si>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</si>
  <si>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</si>
  <si>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</si>
  <si>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</si>
  <si>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</si>
  <si>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</si>
  <si>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</si>
  <si>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</si>
  <si>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</si>
  <si>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</si>
  <si>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</si>
  <si>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</si>
  <si>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</si>
  <si>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</si>
  <si>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</si>
  <si>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</si>
  <si>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</si>
  <si>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</si>
  <si>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</si>
  <si>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</si>
  <si>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</si>
  <si>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</si>
  <si>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</si>
  <si>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</si>
  <si>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</si>
  <si>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</si>
  <si>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</si>
  <si>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</si>
  <si>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</si>
  <si>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</si>
  <si>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</si>
  <si>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</si>
  <si>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</si>
  <si>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</si>
  <si>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</si>
  <si>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</si>
  <si>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</si>
  <si>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</si>
  <si>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</si>
  <si>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</si>
  <si>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</si>
  <si>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</si>
  <si>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</si>
  <si>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</si>
  <si>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</si>
  <si>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</si>
  <si>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</si>
  <si>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</si>
  <si>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</si>
  <si>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</si>
  <si>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</si>
  <si>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</si>
  <si>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</si>
  <si>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</si>
  <si>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</si>
  <si>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</si>
  <si>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</si>
  <si>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</si>
  <si>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</si>
  <si>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</si>
  <si>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</si>
  <si>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</si>
  <si>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</si>
  <si>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</si>
  <si>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</si>
  <si>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</si>
  <si>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</si>
  <si>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</si>
  <si>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</si>
  <si>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</si>
  <si>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</si>
  <si>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</si>
  <si>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</si>
  <si>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</si>
  <si>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</si>
  <si>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</si>
  <si>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</si>
  <si>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</si>
  <si>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</si>
  <si>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</si>
  <si>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</si>
  <si>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</si>
  <si>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</si>
  <si>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</si>
  <si>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</si>
  <si>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</si>
  <si>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</si>
  <si>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</si>
  <si>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</si>
  <si>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</si>
  <si>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</si>
  <si>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</si>
  <si>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</si>
  <si>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</si>
  <si>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</si>
  <si>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</si>
  <si>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</si>
  <si>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</si>
  <si>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</si>
  <si>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</si>
  <si>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</si>
  <si>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</si>
  <si>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</si>
  <si>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</si>
  <si>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</si>
  <si>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</si>
  <si>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</si>
  <si>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</si>
  <si>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</si>
  <si>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</si>
  <si>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</si>
  <si>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</si>
  <si>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</si>
  <si>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</si>
  <si>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</si>
  <si>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</si>
  <si>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</si>
  <si>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</si>
  <si>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</si>
  <si>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</si>
  <si>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</si>
  <si>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</si>
  <si>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</si>
  <si>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</si>
  <si>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</si>
  <si>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</si>
  <si>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</si>
  <si>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</si>
  <si>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</si>
  <si>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</si>
  <si>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</si>
  <si>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</si>
  <si>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</si>
  <si>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</si>
  <si>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</si>
  <si>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</si>
  <si>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</si>
  <si>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</si>
  <si>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</si>
  <si>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</si>
  <si>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</si>
  <si>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</si>
  <si>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</si>
  <si>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</si>
  <si>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</si>
  <si>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</si>
  <si>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</si>
  <si>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</si>
  <si>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</si>
  <si>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</si>
  <si>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</si>
  <si>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</si>
  <si>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</si>
  <si>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</si>
  <si>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</si>
  <si>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</si>
  <si>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</si>
  <si>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</si>
  <si>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</si>
  <si>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</si>
  <si>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</si>
  <si>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</si>
  <si>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</si>
  <si>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</si>
  <si>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</si>
  <si>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</si>
  <si>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</si>
  <si>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</si>
  <si>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</si>
  <si>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</si>
  <si>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</si>
  <si>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</si>
  <si>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</si>
  <si>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</si>
  <si>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</si>
  <si>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</si>
  <si>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</si>
  <si>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</si>
  <si>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</si>
  <si>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</si>
  <si>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</si>
  <si>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</si>
  <si>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</si>
  <si>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</si>
  <si>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</si>
  <si>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</si>
  <si>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</si>
  <si>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</si>
  <si>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</si>
  <si>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</si>
  <si>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</si>
  <si>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</si>
  <si>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</si>
  <si>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</si>
  <si>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</si>
  <si>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</si>
  <si>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</si>
  <si>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</si>
  <si>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</si>
  <si>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</si>
  <si>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</si>
  <si>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</si>
  <si>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</si>
  <si>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</si>
  <si>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</si>
  <si>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</si>
  <si>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</si>
  <si>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</si>
  <si>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</si>
  <si>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</si>
  <si>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</si>
  <si>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</si>
  <si>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</si>
  <si>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</si>
  <si>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</si>
  <si>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</si>
  <si>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</si>
  <si>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</si>
  <si>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</si>
  <si>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</si>
  <si>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</si>
  <si>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</si>
  <si>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</si>
  <si>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</si>
  <si>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</si>
  <si>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</si>
  <si>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</si>
  <si>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</si>
  <si>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</si>
  <si>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</si>
  <si>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</si>
  <si>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</si>
  <si>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</si>
  <si>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</si>
  <si>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</si>
  <si>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</si>
  <si>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</si>
  <si>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</si>
  <si>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</si>
  <si>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</si>
  <si>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</si>
  <si>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</si>
  <si>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</si>
  <si>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</si>
  <si>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</si>
  <si>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</si>
  <si>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</si>
  <si>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</si>
  <si>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</si>
  <si>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</si>
  <si>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</si>
  <si>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</si>
  <si>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</si>
  <si>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</si>
  <si>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</si>
  <si>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</si>
  <si>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</si>
  <si>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</si>
  <si>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</si>
  <si>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</si>
  <si>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</si>
  <si>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</si>
  <si>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</si>
  <si>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</si>
  <si>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</si>
  <si>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</si>
  <si>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</si>
  <si>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</si>
  <si>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</si>
  <si>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</si>
  <si>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</si>
  <si>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</si>
  <si>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</si>
  <si>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</si>
  <si>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</si>
  <si>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</si>
  <si>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</si>
  <si>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</si>
  <si>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</si>
  <si>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</si>
  <si>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</si>
  <si>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</si>
  <si>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</si>
  <si>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</si>
  <si>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</si>
  <si>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</si>
  <si>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</si>
  <si>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</si>
  <si>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</si>
  <si>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</si>
  <si>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</si>
  <si>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</si>
  <si>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</si>
  <si>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</si>
  <si>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</si>
  <si>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</si>
  <si>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</si>
  <si>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</si>
  <si>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</si>
  <si>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</si>
  <si>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</si>
  <si>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</si>
  <si>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</si>
  <si>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</si>
  <si>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</si>
  <si>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</si>
  <si>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</si>
  <si>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</si>
  <si>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</si>
  <si>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</si>
  <si>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</si>
  <si>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</si>
  <si>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</si>
  <si>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</si>
  <si>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</si>
  <si>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</si>
  <si>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</si>
  <si>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</si>
  <si>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</si>
  <si>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</si>
  <si>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</si>
  <si>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</si>
  <si>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</si>
  <si>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</si>
  <si>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</si>
  <si>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</si>
  <si>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</si>
  <si>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</si>
  <si>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</si>
  <si>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</si>
  <si>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</si>
  <si>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</si>
  <si>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</si>
  <si>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</si>
  <si>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</si>
  <si>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</si>
  <si>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</si>
  <si>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</si>
  <si>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</si>
  <si>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</si>
  <si>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</si>
  <si>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</si>
  <si>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</si>
  <si>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</si>
  <si>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</si>
  <si>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</si>
  <si>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</si>
  <si>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</si>
  <si>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</si>
  <si>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</si>
  <si>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</si>
  <si>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</si>
  <si>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</si>
  <si>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</si>
  <si>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</si>
  <si>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</si>
  <si>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</si>
  <si>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</si>
  <si>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</si>
  <si>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</si>
  <si>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</si>
  <si>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</si>
  <si>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</si>
  <si>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</si>
  <si>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</si>
  <si>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</si>
  <si>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</si>
  <si>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</si>
  <si>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</si>
  <si>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</si>
  <si>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</si>
  <si>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</si>
  <si>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</si>
  <si>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</si>
  <si>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</si>
  <si>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</si>
  <si>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</si>
  <si>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</si>
  <si>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</si>
  <si>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</si>
  <si>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</si>
  <si>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</si>
  <si>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</si>
  <si>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</si>
  <si>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</si>
  <si>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</si>
  <si>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</si>
  <si>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</si>
  <si>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</si>
  <si>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</si>
  <si>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</si>
  <si>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</si>
  <si>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</si>
  <si>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</si>
  <si>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</si>
  <si>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</si>
  <si>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</si>
  <si>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</si>
  <si>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</si>
  <si>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</si>
  <si>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</si>
  <si>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</si>
  <si>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</si>
  <si>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</si>
  <si>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</si>
  <si>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</si>
  <si>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</si>
  <si>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</si>
  <si>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</si>
  <si>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</si>
  <si>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</si>
  <si>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</si>
  <si>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</si>
  <si>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</si>
  <si>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</si>
  <si>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</si>
  <si>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</si>
  <si>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</si>
  <si>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</si>
  <si>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</si>
  <si>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</si>
  <si>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</si>
  <si>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</si>
  <si>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</si>
  <si>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</si>
  <si>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</si>
  <si>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</si>
  <si>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</si>
  <si>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</si>
  <si>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</si>
  <si>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</si>
  <si>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</si>
  <si>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</si>
  <si>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</si>
  <si>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</si>
  <si>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</si>
  <si>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</si>
  <si>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</si>
  <si>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</si>
  <si>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</si>
  <si>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</si>
  <si>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</si>
  <si>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</si>
  <si>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</si>
  <si>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</si>
  <si>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</si>
  <si>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</si>
  <si>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</si>
  <si>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</si>
  <si>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</si>
  <si>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</si>
  <si>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</si>
  <si>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</si>
  <si>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</si>
  <si>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</si>
  <si>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</si>
  <si>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</si>
  <si>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</si>
  <si>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</si>
  <si>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</si>
  <si>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</si>
  <si>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</si>
  <si>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</si>
  <si>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</si>
  <si>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</si>
  <si>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</si>
  <si>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</si>
  <si>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</si>
  <si>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</si>
  <si>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</si>
  <si>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</si>
  <si>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</si>
  <si>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</si>
  <si>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</si>
  <si>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</si>
  <si>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</si>
  <si>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</si>
  <si>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</si>
  <si>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</si>
  <si>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</si>
  <si>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</si>
  <si>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</si>
  <si>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</si>
  <si>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</si>
  <si>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</si>
  <si>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</si>
  <si>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</si>
  <si>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</si>
  <si>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</si>
  <si>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</si>
  <si>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</si>
  <si>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</si>
  <si>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</si>
  <si>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</si>
  <si>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</si>
  <si>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</si>
  <si>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</si>
  <si>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</si>
  <si>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</si>
  <si>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</si>
  <si>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</si>
  <si>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</si>
  <si>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</si>
  <si>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</si>
  <si>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</si>
  <si>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</si>
  <si>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</si>
  <si>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</si>
  <si>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</si>
  <si>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</si>
  <si>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</si>
  <si>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</si>
  <si>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</si>
  <si>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</si>
  <si>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</si>
  <si>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</si>
  <si>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</si>
  <si>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</si>
  <si>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</si>
  <si>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</si>
  <si>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</si>
  <si>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</si>
  <si>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</si>
  <si>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</si>
  <si>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</si>
  <si>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</si>
  <si>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</si>
  <si>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</si>
  <si>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</si>
  <si>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</si>
  <si>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</si>
  <si>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</si>
  <si>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</si>
  <si>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</si>
  <si>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</si>
  <si>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</si>
  <si>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</si>
  <si>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</si>
  <si>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</si>
  <si>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</si>
  <si>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</si>
  <si>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</si>
  <si>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</si>
  <si>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</si>
  <si>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</si>
  <si>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</si>
  <si>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</si>
  <si>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</si>
  <si>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</si>
  <si>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</si>
  <si>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</si>
  <si>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</si>
  <si>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</si>
  <si>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</si>
  <si>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</si>
  <si>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</si>
  <si>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</si>
  <si>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</si>
  <si>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</si>
  <si>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</si>
  <si>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</si>
  <si>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</si>
  <si>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</si>
  <si>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</si>
  <si>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</si>
  <si>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</si>
  <si>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</si>
  <si>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</si>
  <si>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</si>
  <si>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</si>
  <si>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</si>
  <si>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</si>
  <si>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</si>
  <si>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</si>
  <si>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</si>
  <si>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</si>
  <si>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</si>
  <si>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</si>
  <si>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</si>
  <si>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</si>
  <si>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</si>
  <si>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</si>
  <si>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</si>
  <si>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</si>
  <si>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</si>
  <si>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</si>
  <si>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</si>
  <si>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</si>
  <si>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</si>
  <si>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</si>
  <si>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</si>
  <si>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</si>
  <si>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</si>
  <si>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</si>
  <si>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</si>
  <si>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</si>
  <si>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</si>
  <si>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</si>
  <si>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</si>
  <si>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</si>
  <si>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</si>
  <si>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</si>
  <si>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</si>
  <si>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</si>
  <si>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</si>
  <si>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</si>
  <si>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</si>
  <si>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</si>
  <si>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</si>
  <si>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</si>
  <si>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</si>
  <si>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</si>
  <si>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</si>
  <si>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</si>
  <si>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</si>
  <si>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</si>
  <si>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</si>
  <si>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</si>
  <si>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</si>
  <si>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</si>
  <si>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</si>
  <si>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</si>
  <si>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</si>
  <si>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</si>
  <si>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</si>
  <si>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</si>
  <si>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</si>
  <si>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</si>
  <si>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</si>
  <si>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</si>
  <si>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</si>
  <si>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</si>
  <si>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</si>
  <si>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</si>
  <si>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</si>
  <si>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</si>
  <si>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</si>
  <si>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</si>
  <si>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</si>
  <si>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</si>
  <si>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</si>
  <si>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</si>
  <si>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</si>
  <si>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</si>
  <si>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</si>
  <si>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</si>
  <si>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</si>
  <si>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</si>
  <si>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</si>
  <si>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</si>
  <si>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</si>
  <si>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</si>
  <si>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</si>
  <si>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</si>
  <si>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</si>
  <si>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</si>
  <si>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</si>
  <si>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</si>
  <si>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</si>
  <si>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</si>
  <si>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</si>
  <si>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</si>
  <si>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</si>
  <si>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</si>
  <si>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</si>
  <si>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</si>
  <si>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</si>
  <si>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</si>
  <si>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</si>
  <si>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</si>
  <si>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</si>
  <si>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</si>
  <si>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</si>
  <si>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</si>
  <si>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</si>
  <si>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</si>
  <si>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</si>
  <si>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</si>
  <si>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</si>
  <si>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</si>
  <si>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</si>
  <si>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</si>
  <si>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</si>
  <si>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</si>
  <si>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</si>
  <si>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</si>
  <si>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</si>
  <si>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</si>
  <si>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</si>
  <si>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</si>
  <si>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</si>
  <si>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</si>
  <si>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</si>
  <si>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</si>
  <si>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</si>
  <si>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</si>
  <si>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</si>
  <si>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</si>
  <si>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</si>
  <si>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</si>
  <si>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</si>
  <si>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</si>
  <si>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</si>
  <si>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</si>
  <si>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</si>
  <si>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</si>
  <si>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</si>
  <si>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</si>
  <si>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</si>
  <si>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</si>
  <si>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</si>
  <si>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</si>
  <si>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</si>
  <si>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</si>
  <si>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</si>
  <si>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</si>
  <si>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</si>
  <si>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</si>
  <si>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</si>
  <si>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</si>
  <si>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</si>
  <si>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</si>
  <si>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</si>
  <si>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</si>
  <si>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</si>
  <si>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</si>
  <si>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</si>
  <si>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</si>
  <si>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</si>
  <si>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</si>
  <si>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</si>
  <si>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</si>
  <si>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</si>
  <si>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</si>
  <si>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</si>
  <si>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</si>
  <si>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</si>
  <si>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</si>
  <si>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</si>
  <si>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</si>
  <si>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</si>
  <si>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</si>
  <si>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</si>
  <si>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</si>
  <si>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</si>
  <si>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</si>
  <si>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</si>
  <si>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</si>
  <si>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</si>
  <si>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</si>
  <si>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</si>
  <si>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</si>
  <si>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</si>
  <si>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</si>
  <si>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</si>
  <si>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</si>
  <si>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</si>
  <si>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</si>
  <si>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</si>
  <si>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</si>
  <si>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</si>
  <si>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</si>
  <si>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</si>
  <si>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</si>
  <si>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</si>
  <si>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</si>
  <si>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</si>
  <si>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</si>
  <si>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</si>
  <si>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</si>
  <si>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</si>
  <si>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</si>
  <si>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</si>
  <si>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</si>
  <si>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</si>
  <si>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</si>
  <si>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</si>
  <si>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</si>
  <si>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</si>
  <si>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</si>
  <si>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</si>
  <si>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</si>
  <si>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</si>
  <si>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</si>
  <si>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</si>
  <si>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</si>
  <si>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</si>
  <si>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</si>
  <si>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</si>
  <si>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</si>
  <si>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</si>
  <si>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</si>
  <si>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</si>
  <si>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</si>
  <si>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</si>
  <si>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</si>
  <si>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</si>
  <si>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</si>
  <si>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</si>
  <si>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</si>
  <si>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</si>
  <si>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</si>
  <si>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</si>
  <si>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</si>
  <si>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</si>
  <si>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</si>
  <si>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</si>
  <si>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</si>
  <si>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</si>
  <si>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</si>
  <si>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</si>
  <si>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</si>
  <si>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</si>
  <si>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</si>
  <si>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</si>
  <si>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</si>
  <si>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</si>
  <si>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</si>
  <si>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</si>
  <si>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</si>
  <si>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</si>
  <si>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</si>
  <si>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</si>
  <si>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</si>
  <si>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</si>
  <si>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</si>
  <si>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</si>
  <si>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</si>
  <si>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</si>
  <si>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</si>
  <si>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</si>
  <si>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</si>
  <si>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</si>
  <si>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</si>
  <si>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</si>
  <si>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</si>
  <si>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</si>
  <si>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</si>
  <si>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</si>
  <si>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</si>
  <si>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</si>
  <si>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</si>
  <si>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</si>
  <si>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</si>
  <si>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</si>
  <si>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</si>
  <si>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</si>
  <si>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</si>
  <si>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</si>
  <si>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</si>
  <si>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</si>
  <si>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</si>
  <si>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</si>
  <si>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</si>
  <si>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</si>
  <si>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</si>
  <si>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</si>
  <si>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</si>
  <si>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</si>
  <si>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</si>
  <si>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</si>
  <si>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</si>
  <si>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</si>
  <si>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</si>
  <si>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</si>
  <si>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</si>
  <si>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</si>
  <si>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</si>
  <si>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</si>
  <si>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</si>
  <si>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</si>
  <si>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</si>
  <si>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</si>
  <si>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</si>
  <si>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</si>
  <si>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</si>
  <si>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</si>
  <si>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</si>
  <si>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</si>
  <si>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</si>
  <si>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</si>
  <si>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</si>
  <si>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</si>
  <si>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</si>
  <si>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</si>
  <si>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</si>
  <si>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</si>
  <si>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</si>
  <si>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</si>
  <si>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</si>
  <si>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</si>
  <si>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</si>
  <si>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</si>
  <si>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</si>
  <si>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</si>
  <si>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</si>
  <si>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</si>
  <si>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</si>
  <si>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</si>
  <si>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</si>
  <si>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</si>
  <si>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</si>
  <si>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</si>
  <si>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</si>
  <si>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</si>
  <si>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</si>
  <si>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</si>
  <si>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</si>
  <si>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</si>
  <si>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</si>
  <si>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</si>
  <si>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</si>
  <si>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</si>
  <si>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</si>
  <si>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</si>
  <si>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</si>
  <si>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</si>
  <si>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</si>
  <si>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</si>
  <si>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</si>
  <si>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</si>
  <si>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</si>
  <si>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</si>
  <si>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</si>
  <si>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</si>
  <si>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</si>
  <si>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</si>
  <si>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</si>
  <si>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</si>
  <si>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</si>
  <si>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</si>
  <si>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</si>
  <si>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</si>
  <si>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</si>
  <si>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</si>
  <si>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</si>
  <si>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</si>
  <si>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</si>
  <si>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</si>
  <si>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</si>
  <si>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</si>
  <si>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</si>
  <si>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</si>
  <si>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</si>
  <si>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</si>
  <si>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</si>
  <si>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</si>
  <si>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</si>
  <si>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</si>
  <si>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</si>
  <si>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</si>
  <si>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</si>
  <si>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</si>
  <si>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</si>
  <si>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</si>
  <si>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</si>
  <si>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</si>
  <si>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</si>
  <si>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</si>
  <si>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</si>
  <si>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</si>
  <si>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</si>
  <si>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</si>
  <si>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</si>
  <si>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</si>
  <si>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</si>
  <si>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</si>
  <si>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</si>
  <si>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</si>
  <si>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</si>
  <si>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</si>
  <si>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</si>
  <si>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</si>
  <si>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</si>
  <si>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</si>
  <si>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</si>
  <si>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</si>
  <si>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</si>
  <si>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</si>
  <si>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</si>
  <si>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</si>
  <si>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</si>
  <si>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</si>
  <si>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</si>
  <si>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</si>
  <si>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</si>
  <si>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</si>
  <si>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</si>
  <si>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</si>
  <si>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</si>
  <si>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</si>
  <si>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</si>
  <si>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</si>
  <si>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</si>
  <si>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</si>
  <si>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</si>
  <si>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</si>
  <si>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</si>
  <si>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</si>
  <si>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</si>
  <si>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</si>
  <si>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</si>
  <si>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</si>
  <si>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</si>
  <si>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</si>
  <si>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</si>
  <si>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</si>
  <si>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</si>
  <si>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</si>
  <si>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</si>
  <si>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</si>
  <si>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</si>
  <si>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</si>
  <si>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</si>
  <si>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</si>
  <si>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</si>
  <si>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</si>
  <si>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</si>
  <si>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</si>
  <si>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</si>
  <si>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</si>
  <si>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</si>
  <si>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</si>
  <si>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</si>
  <si>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</si>
  <si>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</si>
  <si>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</si>
  <si>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</si>
  <si>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</si>
  <si>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</si>
  <si>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</si>
  <si>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</si>
  <si>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</si>
  <si>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</si>
  <si>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</si>
  <si>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</si>
  <si>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</si>
  <si>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</si>
  <si>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</si>
  <si>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</si>
  <si>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</si>
  <si>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</si>
  <si>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</si>
  <si>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</si>
  <si>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</si>
  <si>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</si>
  <si>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</si>
  <si>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</si>
  <si>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</si>
  <si>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</si>
  <si>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</si>
  <si>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</si>
  <si>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</si>
  <si>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</si>
  <si>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</si>
  <si>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</si>
  <si>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</si>
  <si>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</si>
  <si>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</si>
  <si>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</si>
  <si>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</si>
  <si>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</si>
  <si>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</si>
  <si>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</si>
  <si>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</si>
  <si>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</si>
  <si>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</si>
  <si>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</si>
  <si>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</si>
  <si>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</si>
  <si>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</si>
  <si>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</si>
  <si>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</si>
  <si>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</si>
  <si>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</si>
  <si>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</si>
  <si>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</si>
  <si>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</si>
  <si>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</si>
  <si>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</si>
  <si>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</si>
  <si>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</si>
  <si>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</si>
  <si>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</si>
  <si>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</si>
  <si>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</si>
  <si>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</si>
  <si>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</si>
  <si>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</si>
  <si>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</si>
  <si>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</si>
  <si>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</si>
  <si>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</si>
  <si>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</si>
  <si>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</si>
  <si>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</si>
  <si>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</si>
  <si>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</si>
  <si>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</si>
  <si>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</si>
  <si>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</si>
  <si>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</si>
  <si>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</si>
  <si>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</si>
  <si>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</si>
  <si>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</si>
  <si>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</si>
  <si>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</si>
  <si>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</si>
  <si>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</si>
  <si>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</si>
  <si>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</si>
  <si>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</si>
  <si>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</si>
  <si>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</si>
  <si>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</si>
  <si>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</si>
  <si>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</si>
  <si>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</si>
  <si>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</si>
  <si>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</si>
  <si>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</si>
  <si>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</si>
  <si>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</si>
  <si>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</si>
  <si>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</si>
  <si>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</si>
  <si>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</si>
  <si>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</si>
  <si>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</si>
  <si>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</si>
  <si>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</si>
  <si>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</si>
  <si>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</si>
  <si>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</si>
  <si>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</si>
  <si>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</si>
  <si>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</si>
  <si>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</si>
  <si>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</si>
  <si>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</si>
  <si>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</si>
  <si>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</si>
  <si>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</si>
  <si>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</si>
  <si>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</si>
  <si>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</si>
  <si>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</si>
  <si>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</si>
  <si>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</si>
  <si>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</si>
  <si>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</si>
  <si>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</si>
  <si>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</si>
  <si>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</si>
  <si>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</si>
  <si>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</si>
  <si>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</si>
  <si>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</si>
  <si>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</si>
  <si>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</si>
  <si>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</si>
  <si>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</si>
  <si>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</si>
  <si>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</si>
  <si>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</si>
  <si>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</si>
  <si>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</si>
  <si>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</si>
  <si>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</si>
  <si>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</si>
  <si>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</si>
  <si>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</si>
  <si>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</si>
  <si>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</si>
  <si>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</si>
  <si>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</si>
  <si>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</si>
  <si>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</si>
  <si>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</si>
  <si>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</si>
  <si>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</si>
  <si>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</si>
  <si>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</si>
  <si>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</si>
  <si>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</si>
  <si>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</si>
  <si>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</si>
  <si>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</si>
  <si>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</si>
  <si>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</si>
  <si>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</si>
  <si>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</si>
  <si>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</si>
  <si>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</si>
  <si>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</si>
  <si>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</si>
  <si>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</si>
  <si>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</si>
  <si>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</si>
  <si>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</si>
  <si>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</si>
  <si>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</si>
  <si>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</si>
  <si>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</si>
  <si>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</si>
  <si>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</si>
  <si>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</si>
  <si>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</si>
  <si>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</si>
  <si>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</si>
  <si>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</si>
  <si>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</si>
  <si>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</si>
  <si>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</si>
  <si>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</si>
  <si>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</si>
  <si>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</si>
  <si>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</si>
  <si>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</si>
  <si>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</si>
  <si>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</si>
  <si>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</si>
  <si>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</si>
  <si>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</si>
  <si>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</si>
  <si>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</si>
  <si>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</si>
  <si>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</si>
  <si>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</si>
  <si>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</si>
  <si>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</si>
  <si>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</si>
  <si>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</si>
  <si>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</si>
  <si>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</si>
  <si>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</si>
  <si>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</si>
  <si>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</si>
  <si>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</si>
  <si>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</si>
  <si>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</si>
  <si>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</si>
  <si>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</si>
  <si>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</si>
  <si>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</si>
  <si>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</si>
  <si>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</si>
  <si>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</si>
  <si>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</si>
  <si>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</si>
  <si>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</si>
  <si>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</si>
  <si>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</si>
  <si>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</si>
  <si>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</si>
  <si>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</si>
  <si>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</si>
  <si>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</si>
  <si>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</si>
  <si>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</si>
  <si>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</si>
  <si>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</si>
  <si>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</si>
  <si>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</si>
  <si>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</si>
  <si>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</si>
  <si>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</si>
  <si>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</si>
  <si>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</si>
  <si>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</si>
  <si>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</si>
  <si>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</si>
  <si>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</si>
  <si>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</si>
  <si>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</si>
  <si>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</si>
  <si>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</si>
  <si>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</si>
  <si>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</si>
  <si>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</si>
  <si>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</si>
  <si>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</si>
  <si>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</si>
  <si>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</si>
  <si>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</si>
  <si>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</si>
  <si>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</si>
  <si>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</si>
  <si>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</si>
  <si>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</si>
  <si>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</si>
  <si>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</si>
  <si>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</si>
  <si>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</si>
  <si>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</si>
  <si>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</si>
  <si>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</si>
  <si>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</si>
  <si>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</si>
  <si>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</si>
  <si>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</si>
  <si>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</si>
  <si>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</si>
  <si>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</si>
  <si>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</si>
  <si>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</si>
  <si>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</si>
  <si>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</si>
  <si>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</si>
  <si>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</si>
  <si>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</si>
  <si>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</si>
  <si>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</si>
  <si>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</si>
  <si>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</si>
  <si>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</si>
  <si>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</si>
  <si>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</si>
  <si>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</si>
  <si>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</si>
  <si>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</si>
  <si>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</si>
  <si>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</si>
  <si>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</si>
  <si>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</si>
  <si>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</si>
  <si>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</si>
  <si>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</si>
  <si>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</si>
  <si>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</si>
  <si>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</si>
  <si>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</si>
  <si>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</si>
  <si>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</si>
  <si>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</si>
  <si>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</si>
  <si>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</si>
  <si>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</si>
  <si>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</si>
  <si>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</si>
  <si>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</si>
  <si>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</si>
  <si>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</si>
  <si>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</si>
  <si>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</si>
  <si>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</si>
  <si>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</si>
  <si>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</si>
  <si>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</si>
  <si>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</si>
  <si>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</si>
  <si>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</si>
  <si>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</si>
  <si>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</si>
  <si>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</si>
  <si>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</si>
  <si>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</si>
  <si>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</si>
  <si>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</si>
  <si>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</si>
  <si>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</si>
  <si>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</si>
  <si>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</si>
  <si>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</si>
  <si>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</si>
  <si>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</si>
  <si>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</si>
  <si>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</si>
  <si>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</si>
  <si>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</si>
  <si>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</si>
  <si>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</si>
  <si>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</si>
  <si>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</si>
  <si>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</si>
  <si>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</si>
  <si>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</si>
  <si>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</si>
  <si>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</si>
  <si>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</si>
  <si>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</si>
  <si>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</si>
  <si>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</si>
  <si>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</si>
  <si>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</si>
  <si>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</si>
  <si>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</si>
  <si>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</si>
  <si>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</si>
  <si>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</si>
  <si>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</si>
  <si>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</si>
  <si>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</si>
  <si>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</si>
  <si>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</si>
  <si>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</si>
  <si>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</si>
  <si>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</si>
  <si>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</si>
  <si>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</si>
  <si>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</si>
  <si>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</si>
  <si>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</si>
  <si>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</si>
  <si>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</si>
  <si>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</si>
  <si>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</si>
  <si>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</si>
  <si>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</si>
  <si>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</si>
  <si>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</si>
  <si>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</si>
  <si>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</si>
  <si>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</si>
  <si>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</si>
  <si>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</si>
  <si>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</si>
  <si>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</si>
  <si>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</si>
  <si>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</si>
  <si>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</si>
  <si>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</si>
  <si>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</si>
  <si>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</si>
  <si>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</si>
  <si>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</si>
  <si>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</si>
  <si>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</si>
  <si>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</si>
  <si>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</si>
  <si>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</si>
  <si>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</si>
  <si>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</si>
  <si>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</si>
  <si>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</si>
  <si>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</si>
  <si>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</si>
  <si>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</si>
  <si>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</si>
  <si>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</si>
  <si>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</si>
  <si>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</si>
  <si>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</si>
  <si>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</si>
  <si>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</si>
  <si>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</si>
  <si>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</si>
  <si>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</si>
  <si>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</si>
  <si>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</si>
  <si>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</si>
  <si>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</si>
  <si>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</si>
  <si>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</si>
  <si>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</si>
  <si>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</si>
  <si>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</si>
  <si>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</si>
  <si>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</si>
  <si>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</si>
  <si>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</si>
  <si>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</si>
  <si>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</si>
  <si>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</si>
  <si>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</si>
  <si>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</si>
  <si>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</si>
  <si>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</si>
  <si>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</si>
  <si>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</si>
  <si>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</si>
  <si>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</si>
  <si>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</si>
  <si>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</si>
  <si>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</si>
  <si>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</si>
  <si>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</si>
  <si>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</si>
  <si>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</si>
  <si>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</si>
  <si>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</si>
  <si>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</si>
  <si>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</si>
  <si>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</si>
  <si>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</si>
  <si>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</si>
  <si>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</si>
  <si>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</si>
  <si>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</si>
  <si>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</si>
  <si>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</si>
  <si>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</si>
  <si>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</si>
  <si>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</si>
  <si>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</si>
  <si>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</si>
  <si>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</si>
  <si>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</si>
  <si>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</si>
  <si>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</si>
  <si>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</si>
  <si>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</si>
  <si>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</si>
  <si>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</si>
  <si>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</si>
  <si>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</si>
  <si>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</si>
  <si>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</si>
  <si>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</si>
  <si>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</si>
  <si>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</si>
  <si>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</si>
  <si>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</si>
  <si>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</si>
  <si>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</si>
  <si>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</si>
  <si>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</si>
  <si>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</si>
  <si>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</si>
  <si>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</si>
  <si>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</si>
  <si>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</si>
  <si>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</si>
  <si>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</si>
  <si>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</si>
  <si>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</si>
  <si>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</si>
  <si>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</si>
  <si>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</si>
  <si>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</si>
  <si>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</si>
  <si>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</si>
  <si>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</si>
  <si>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</si>
  <si>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</si>
  <si>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</si>
  <si>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</si>
  <si>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</si>
  <si>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</si>
  <si>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</si>
  <si>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</si>
  <si>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</si>
  <si>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</si>
  <si>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</si>
  <si>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</si>
  <si>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</si>
  <si>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</si>
  <si>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</si>
  <si>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</si>
  <si>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</si>
  <si>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</si>
  <si>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</si>
  <si>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</si>
  <si>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</si>
  <si>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</si>
  <si>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</si>
  <si>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</si>
  <si>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</si>
  <si>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</si>
  <si>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</si>
  <si>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</si>
  <si>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</si>
  <si>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</si>
  <si>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</si>
  <si>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</si>
  <si>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</si>
  <si>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</si>
  <si>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</si>
  <si>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</si>
  <si>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</si>
  <si>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</si>
  <si>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</si>
  <si>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</si>
  <si>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</si>
  <si>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</si>
  <si>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</si>
  <si>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</si>
  <si>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</si>
  <si>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</si>
  <si>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</si>
  <si>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</si>
  <si>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</si>
  <si>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</si>
  <si>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</si>
  <si>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</si>
  <si>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</si>
  <si>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</si>
  <si>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</si>
  <si>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</si>
  <si>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</si>
  <si>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</si>
  <si>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</si>
  <si>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</si>
  <si>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</si>
  <si>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</si>
  <si>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</si>
  <si>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</si>
  <si>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</si>
  <si>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</si>
  <si>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</si>
  <si>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</si>
  <si>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</si>
  <si>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</si>
  <si>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</si>
  <si>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</si>
  <si>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</si>
  <si>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</si>
  <si>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</si>
  <si>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</si>
  <si>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</si>
  <si>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</si>
  <si>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</si>
  <si>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</si>
  <si>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</si>
  <si>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</si>
  <si>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</si>
  <si>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</si>
  <si>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</si>
  <si>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</si>
  <si>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</si>
  <si>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</si>
  <si>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</si>
  <si>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</si>
  <si>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</si>
  <si>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</si>
  <si>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</si>
  <si>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</si>
  <si>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</si>
  <si>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</si>
  <si>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</si>
  <si>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</si>
  <si>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</si>
  <si>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</si>
  <si>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</si>
  <si>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</si>
  <si>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</si>
  <si>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</si>
  <si>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</si>
  <si>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</si>
  <si>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</si>
  <si>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</si>
  <si>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</si>
  <si>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</si>
  <si>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</si>
  <si>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</si>
  <si>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</si>
  <si>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</si>
  <si>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</si>
  <si>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</si>
  <si>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</si>
  <si>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</si>
  <si>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</si>
  <si>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</si>
  <si>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</si>
  <si>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</si>
  <si>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</si>
  <si>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</si>
  <si>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</si>
  <si>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</si>
  <si>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</si>
  <si>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</si>
  <si>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</si>
  <si>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</si>
  <si>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</si>
  <si>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</si>
  <si>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</si>
  <si>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</si>
  <si>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</si>
  <si>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</si>
  <si>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</si>
  <si>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</si>
  <si>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</si>
  <si>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</si>
  <si>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</si>
  <si>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</si>
  <si>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</si>
  <si>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</si>
  <si>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</si>
  <si>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</si>
  <si>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</si>
  <si>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</si>
  <si>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</si>
  <si>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</si>
  <si>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</si>
  <si>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</si>
  <si>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</si>
  <si>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</si>
  <si>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</si>
  <si>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</si>
  <si>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</si>
  <si>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</si>
  <si>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</si>
  <si>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</si>
  <si>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</si>
  <si>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</si>
  <si>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</si>
  <si>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</si>
  <si>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</si>
  <si>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</si>
  <si>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</si>
  <si>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</si>
  <si>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</si>
  <si>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</si>
  <si>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</si>
  <si>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</si>
  <si>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</si>
  <si>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</si>
  <si>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</si>
  <si>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</si>
  <si>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</si>
  <si>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</si>
  <si>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</si>
  <si>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</si>
  <si>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</si>
  <si>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</si>
  <si>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</si>
  <si>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</si>
  <si>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</si>
  <si>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</si>
  <si>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</si>
  <si>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</si>
  <si>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</si>
  <si>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</si>
  <si>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</si>
  <si>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</si>
  <si>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</si>
  <si>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</si>
  <si>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</si>
  <si>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</si>
  <si>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</si>
  <si>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</si>
  <si>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</si>
  <si>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</si>
  <si>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</si>
  <si>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</si>
  <si>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</si>
  <si>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</si>
  <si>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</si>
  <si>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</si>
  <si>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</si>
  <si>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</si>
  <si>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</si>
  <si>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</si>
  <si>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</si>
  <si>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</si>
  <si>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</si>
  <si>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</si>
  <si>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</si>
  <si>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</si>
  <si>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</si>
  <si>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</si>
  <si>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</si>
  <si>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</si>
  <si>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</si>
  <si>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</si>
  <si>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</si>
  <si>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</si>
  <si>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</si>
  <si>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</si>
  <si>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</si>
  <si>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</si>
  <si>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</si>
  <si>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</si>
  <si>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</si>
  <si>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</si>
  <si>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</si>
  <si>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</si>
  <si>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</si>
  <si>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</si>
  <si>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</si>
  <si>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</si>
  <si>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</si>
  <si>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</si>
  <si>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</si>
  <si>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</si>
  <si>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</si>
  <si>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</si>
  <si>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</si>
  <si>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</si>
  <si>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</si>
  <si>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</si>
  <si>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</si>
  <si>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</si>
  <si>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</si>
  <si>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</si>
  <si>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</si>
  <si>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</si>
  <si>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</si>
  <si>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</si>
  <si>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</si>
  <si>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</si>
  <si>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</si>
  <si>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</si>
  <si>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</si>
  <si>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</si>
  <si>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</si>
  <si>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</si>
  <si>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</si>
  <si>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</si>
  <si>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</si>
  <si>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</si>
  <si>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</si>
  <si>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</si>
  <si>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</si>
  <si>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</si>
  <si>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</si>
  <si>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</si>
  <si>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</si>
  <si>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</si>
  <si>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</si>
  <si>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</si>
  <si>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</si>
  <si>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</si>
  <si>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</si>
  <si>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</si>
  <si>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</si>
  <si>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</si>
  <si>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</si>
  <si>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</si>
  <si>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</si>
  <si>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</si>
  <si>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</si>
  <si>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</si>
  <si>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</si>
  <si>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</si>
  <si>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</si>
  <si>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</si>
  <si>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</si>
  <si>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</si>
  <si>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</si>
  <si>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</si>
  <si>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</si>
  <si>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</si>
  <si>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</si>
  <si>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</si>
  <si>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</si>
  <si>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</si>
  <si>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</si>
  <si>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</si>
  <si>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</si>
  <si>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</si>
  <si>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</si>
  <si>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</si>
  <si>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</si>
  <si>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</si>
  <si>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</si>
  <si>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</si>
  <si>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</si>
  <si>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</si>
  <si>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</si>
  <si>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</si>
  <si>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</si>
  <si>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</si>
  <si>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</si>
  <si>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</si>
  <si>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</si>
  <si>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</si>
  <si>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</si>
  <si>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</si>
  <si>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</si>
  <si>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</si>
  <si>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</si>
  <si>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</si>
  <si>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</si>
  <si>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</si>
  <si>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</si>
  <si>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</si>
  <si>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</si>
  <si>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</si>
  <si>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</si>
  <si>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</si>
  <si>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</si>
  <si>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</si>
  <si>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</si>
  <si>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</si>
  <si>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</si>
  <si>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</si>
  <si>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</si>
  <si>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</si>
  <si>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</si>
  <si>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</si>
  <si>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</si>
  <si>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</si>
  <si>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</si>
  <si>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</si>
  <si>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</si>
  <si>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</si>
  <si>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</si>
  <si>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</si>
  <si>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</si>
  <si>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</si>
  <si>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</si>
  <si>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</si>
  <si>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</si>
  <si>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</si>
  <si>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</si>
  <si>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</si>
  <si>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</si>
  <si>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</si>
  <si>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</si>
  <si>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</si>
  <si>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</si>
  <si>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</si>
  <si>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</si>
  <si>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</si>
  <si>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</si>
  <si>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</si>
  <si>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</si>
  <si>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</si>
  <si>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</si>
  <si>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</si>
  <si>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</si>
  <si>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</si>
  <si>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</si>
  <si>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</si>
  <si>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</si>
  <si>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</si>
  <si>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</si>
  <si>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</si>
  <si>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</si>
  <si>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</si>
  <si>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</si>
  <si>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</si>
  <si>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</si>
  <si>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</si>
  <si>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</si>
  <si>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</si>
  <si>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</si>
  <si>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</si>
  <si>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</si>
  <si>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</si>
  <si>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</si>
  <si>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</si>
  <si>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</si>
  <si>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</si>
  <si>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</si>
  <si>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</si>
  <si>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</si>
  <si>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</si>
  <si>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</si>
  <si>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</si>
  <si>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</si>
  <si>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</si>
  <si>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</si>
  <si>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</si>
  <si>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</si>
  <si>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</si>
  <si>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</si>
  <si>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</si>
  <si>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</si>
  <si>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</si>
  <si>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</si>
  <si>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</si>
  <si>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</si>
  <si>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</si>
  <si>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</si>
  <si>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</si>
  <si>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</si>
  <si>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</si>
  <si>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</si>
  <si>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</si>
  <si>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</si>
  <si>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</si>
  <si>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</si>
  <si>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</si>
  <si>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</si>
  <si>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</si>
  <si>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</si>
  <si>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</si>
  <si>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</si>
  <si>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</si>
  <si>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</si>
  <si>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</si>
  <si>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</si>
  <si>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</si>
  <si>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</si>
  <si>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</si>
  <si>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</si>
  <si>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</si>
  <si>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</si>
  <si>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</si>
  <si>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</si>
  <si>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</si>
  <si>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</si>
  <si>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</si>
  <si>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</si>
  <si>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</si>
  <si>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</si>
  <si>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</si>
  <si>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</si>
  <si>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</si>
  <si>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</si>
  <si>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</si>
  <si>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</si>
  <si>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</si>
  <si>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</si>
  <si>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</si>
  <si>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</si>
  <si>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</si>
  <si>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</si>
  <si>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</si>
  <si>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</si>
  <si>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</si>
  <si>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</si>
  <si>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</si>
  <si>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</si>
  <si>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</si>
  <si>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</si>
  <si>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</si>
  <si>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</si>
  <si>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</si>
  <si>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</si>
  <si>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</si>
  <si>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</si>
  <si>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</si>
  <si>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</si>
  <si>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</si>
  <si>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</si>
  <si>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</si>
  <si>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</si>
  <si>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</si>
  <si>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</si>
  <si>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</si>
  <si>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</si>
  <si>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</si>
  <si>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</si>
  <si>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</si>
  <si>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</si>
  <si>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</si>
  <si>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</si>
  <si>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</si>
  <si>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</si>
  <si>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</si>
  <si>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</si>
  <si>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</si>
  <si>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</si>
  <si>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</si>
  <si>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</si>
  <si>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</si>
  <si>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</si>
  <si>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</si>
  <si>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</si>
  <si>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</si>
  <si>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</si>
  <si>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</si>
  <si>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</si>
  <si>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</si>
  <si>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</si>
  <si>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</si>
  <si>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</si>
  <si>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</si>
  <si>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</si>
  <si>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</si>
  <si>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</si>
  <si>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</si>
  <si>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</si>
  <si>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</si>
  <si>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</si>
  <si>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</si>
  <si>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</si>
  <si>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</si>
  <si>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</si>
  <si>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</si>
  <si>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</si>
  <si>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</si>
  <si>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</si>
  <si>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</si>
  <si>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</si>
  <si>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</si>
  <si>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</si>
  <si>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</si>
  <si>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</si>
  <si>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</si>
  <si>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</si>
  <si>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</si>
  <si>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</si>
  <si>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</si>
  <si>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</si>
  <si>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</si>
  <si>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</si>
  <si>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</si>
  <si>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</si>
  <si>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</si>
  <si>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</si>
  <si>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</si>
  <si>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</si>
  <si>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</si>
  <si>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</si>
  <si>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</si>
  <si>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</si>
  <si>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</si>
  <si>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</si>
  <si>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</si>
  <si>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</si>
  <si>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</si>
  <si>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</si>
  <si>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</si>
  <si>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</si>
  <si>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</si>
  <si>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</si>
  <si>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</si>
  <si>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</si>
  <si>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</si>
  <si>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</si>
  <si>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</si>
  <si>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</si>
  <si>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</si>
  <si>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</si>
  <si>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</si>
  <si>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</si>
  <si>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</si>
  <si>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</si>
  <si>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</si>
  <si>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</si>
  <si>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</si>
  <si>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</si>
  <si>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</si>
  <si>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</si>
  <si>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</si>
  <si>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</si>
  <si>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</si>
  <si>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</si>
  <si>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</si>
  <si>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</si>
  <si>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</si>
  <si>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</si>
  <si>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</si>
  <si>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</si>
  <si>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</si>
  <si>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</si>
  <si>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</si>
  <si>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</si>
  <si>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</si>
  <si>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</si>
  <si>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</si>
  <si>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</si>
  <si>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</si>
  <si>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</si>
  <si>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</si>
  <si>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</si>
  <si>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</si>
  <si>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</si>
  <si>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</si>
  <si>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</si>
  <si>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</si>
  <si>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</si>
  <si>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</si>
  <si>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</si>
  <si>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</si>
  <si>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</si>
  <si>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</si>
  <si>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</si>
  <si>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</si>
  <si>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</si>
  <si>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</si>
  <si>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</si>
  <si>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</si>
  <si>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</si>
  <si>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</si>
  <si>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</si>
  <si>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</si>
  <si>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</si>
  <si>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</si>
  <si>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</si>
  <si>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</si>
  <si>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</si>
  <si>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</si>
  <si>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</si>
  <si>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</si>
  <si>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</si>
  <si>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</si>
  <si>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</si>
  <si>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</si>
  <si>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</si>
  <si>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</si>
  <si>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</si>
  <si>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</si>
  <si>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</si>
  <si>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</si>
  <si>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</si>
  <si>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</si>
  <si>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</si>
  <si>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</si>
  <si>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</si>
  <si>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</si>
  <si>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</si>
  <si>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</si>
  <si>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</si>
  <si>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</si>
  <si>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</si>
  <si>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</si>
  <si>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</si>
  <si>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</si>
  <si>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</si>
  <si>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</si>
  <si>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</si>
  <si>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</si>
  <si>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</si>
  <si>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</si>
  <si>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</si>
  <si>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</si>
  <si>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</si>
  <si>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</si>
  <si>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</si>
  <si>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</si>
  <si>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</si>
  <si>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</si>
  <si>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</si>
  <si>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</si>
  <si>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</si>
  <si>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</si>
  <si>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</si>
  <si>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</si>
  <si>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</si>
  <si>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</si>
  <si>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</si>
  <si>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</si>
  <si>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</si>
  <si>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</si>
  <si>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</si>
  <si>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</si>
  <si>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</si>
  <si>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</si>
  <si>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</si>
  <si>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</si>
  <si>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</si>
  <si>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</si>
  <si>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</si>
  <si>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</si>
  <si>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</si>
  <si>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</si>
  <si>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</si>
  <si>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</si>
  <si>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</si>
  <si>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</si>
  <si>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</si>
  <si>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</si>
  <si>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</si>
  <si>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</si>
  <si>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</si>
  <si>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</si>
  <si>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</si>
  <si>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</si>
  <si>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</si>
  <si>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</si>
  <si>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</si>
  <si>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</si>
  <si>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</si>
  <si>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</si>
  <si>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</si>
  <si>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</si>
  <si>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</si>
  <si>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</si>
  <si>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</si>
  <si>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</si>
  <si>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</si>
  <si>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</si>
  <si>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</si>
  <si>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</si>
  <si>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</si>
  <si>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</si>
  <si>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</si>
  <si>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</si>
  <si>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</si>
  <si>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</si>
  <si>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</si>
  <si>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</si>
  <si>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</si>
  <si>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</si>
  <si>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</si>
  <si>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</si>
  <si>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</si>
  <si>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</si>
  <si>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</si>
  <si>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</si>
  <si>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</si>
  <si>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</si>
  <si>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</si>
  <si>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</si>
  <si>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</si>
  <si>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</si>
  <si>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</si>
  <si>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</si>
  <si>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</si>
  <si>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</si>
  <si>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</si>
  <si>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</si>
  <si>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</si>
  <si>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</si>
  <si>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</si>
  <si>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</si>
  <si>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</si>
  <si>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</si>
  <si>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</si>
  <si>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</si>
  <si>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</si>
  <si>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</si>
  <si>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</si>
  <si>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</si>
  <si>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</si>
  <si>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</si>
  <si>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</si>
  <si>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</si>
  <si>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</si>
  <si>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</si>
  <si>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</si>
  <si>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</si>
  <si>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</si>
  <si>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</si>
  <si>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</si>
  <si>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</si>
  <si>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</si>
  <si>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</si>
  <si>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</si>
  <si>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</si>
  <si>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</si>
  <si>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</si>
  <si>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</si>
  <si>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</si>
  <si>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</si>
  <si>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</si>
  <si>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</si>
  <si>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</si>
  <si>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</si>
  <si>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</si>
  <si>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</si>
  <si>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</si>
  <si>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</si>
  <si>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</si>
  <si>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</si>
  <si>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</si>
  <si>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</si>
  <si>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</si>
  <si>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</si>
  <si>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</si>
  <si>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</si>
  <si>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</si>
  <si>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</si>
  <si>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</si>
  <si>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</si>
  <si>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</si>
  <si>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</si>
  <si>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</si>
  <si>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</si>
  <si>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</si>
  <si>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</si>
  <si>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</si>
  <si>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</si>
  <si>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</si>
  <si>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</si>
  <si>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</si>
  <si>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</si>
  <si>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</si>
  <si>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</si>
  <si>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</si>
  <si>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</si>
  <si>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</si>
  <si>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</si>
  <si>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</si>
  <si>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</si>
  <si>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</si>
  <si>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</si>
  <si>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</si>
  <si>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</si>
  <si>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</si>
  <si>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</si>
  <si>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</si>
  <si>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</si>
  <si>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</si>
  <si>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</si>
  <si>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</si>
  <si>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</si>
  <si>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</si>
  <si>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</si>
  <si>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</si>
  <si>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</si>
  <si>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</si>
  <si>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</si>
  <si>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</si>
  <si>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</si>
  <si>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</si>
  <si>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</si>
  <si>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</si>
  <si>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</si>
  <si>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</si>
  <si>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</si>
  <si>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</si>
  <si>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</si>
  <si>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</si>
  <si>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</si>
  <si>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</si>
  <si>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</si>
  <si>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</si>
  <si>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</si>
  <si>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</si>
  <si>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</si>
  <si>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</si>
  <si>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</si>
  <si>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</si>
  <si>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</si>
  <si>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</si>
  <si>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</si>
  <si>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</si>
  <si>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</si>
  <si>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</si>
  <si>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</si>
  <si>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</si>
  <si>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</si>
  <si>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</si>
  <si>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</si>
  <si>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</si>
  <si>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</si>
  <si>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</si>
  <si>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</si>
  <si>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</si>
  <si>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</si>
  <si>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</si>
  <si>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</si>
  <si>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</si>
  <si>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</si>
  <si>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</si>
  <si>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</si>
  <si>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</si>
  <si>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</si>
  <si>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</si>
  <si>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</si>
  <si>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</si>
  <si>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</si>
  <si>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</si>
  <si>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</si>
  <si>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</si>
  <si>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</si>
  <si>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</si>
  <si>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</si>
  <si>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</si>
  <si>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</si>
  <si>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</si>
  <si>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</si>
  <si>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</si>
  <si>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</si>
  <si>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</si>
  <si>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</si>
  <si>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</si>
  <si>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</si>
  <si>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</si>
  <si>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</si>
  <si>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</si>
  <si>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</si>
  <si>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</si>
  <si>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</si>
  <si>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</si>
  <si>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</si>
  <si>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</si>
  <si>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</si>
  <si>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</si>
  <si>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</si>
  <si>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</si>
  <si>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</si>
  <si>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</si>
  <si>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</si>
  <si>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</si>
  <si>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</si>
  <si>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</si>
  <si>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</si>
  <si>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</si>
  <si>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</si>
  <si>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</si>
  <si>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</si>
  <si>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</si>
  <si>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</si>
  <si>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</si>
  <si>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</si>
  <si>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</si>
  <si>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</si>
  <si>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</si>
  <si>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</si>
  <si>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</si>
  <si>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</si>
  <si>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</si>
  <si>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</si>
  <si>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</si>
  <si>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</si>
  <si>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</si>
  <si>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</si>
  <si>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</si>
  <si>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</si>
  <si>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</si>
  <si>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</si>
  <si>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</si>
  <si>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</si>
  <si>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</si>
  <si>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</si>
  <si>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</si>
  <si>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</si>
  <si>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</si>
  <si>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</si>
  <si>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</si>
  <si>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</si>
  <si>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</si>
  <si>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</si>
  <si>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</si>
  <si>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</si>
  <si>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</si>
  <si>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</si>
  <si>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</si>
  <si>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</si>
  <si>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</si>
  <si>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</si>
  <si>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</si>
  <si>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</si>
  <si>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</si>
  <si>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</si>
  <si>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</si>
  <si>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</si>
  <si>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</si>
  <si>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</si>
  <si>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</si>
  <si>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</si>
  <si>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</si>
  <si>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</si>
  <si>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</si>
  <si>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</si>
  <si>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</si>
  <si>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</si>
  <si>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</si>
  <si>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</si>
  <si>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</si>
  <si>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</si>
  <si>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</si>
  <si>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</si>
  <si>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</si>
  <si>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</si>
  <si>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</si>
  <si>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</si>
  <si>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</si>
  <si>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</si>
  <si>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</si>
  <si>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</si>
  <si>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</si>
  <si>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</si>
  <si>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</si>
  <si>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</si>
  <si>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</si>
  <si>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</si>
  <si>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</si>
  <si>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</si>
  <si>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</si>
  <si>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</si>
  <si>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</si>
  <si>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</si>
  <si>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</si>
  <si>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</si>
  <si>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</si>
  <si>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</si>
  <si>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</si>
  <si>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</si>
  <si>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</si>
  <si>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</si>
  <si>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</si>
  <si>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</si>
  <si>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</si>
  <si>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</si>
  <si>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</si>
  <si>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</si>
  <si>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</si>
  <si>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</si>
  <si>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</si>
  <si>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</si>
  <si>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</si>
  <si>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</si>
  <si>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</si>
  <si>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</si>
  <si>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</si>
  <si>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</si>
  <si>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</si>
  <si>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</si>
  <si>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</si>
  <si>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</si>
  <si>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</si>
  <si>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</si>
  <si>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</si>
  <si>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</si>
  <si>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</si>
  <si>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</si>
  <si>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</si>
  <si>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</si>
  <si>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</si>
  <si>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</si>
  <si>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</si>
  <si>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</si>
  <si>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</si>
  <si>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</si>
  <si>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</si>
  <si>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</si>
  <si>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</si>
  <si>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</si>
  <si>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</si>
  <si>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</si>
  <si>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</si>
  <si>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</si>
  <si>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</si>
  <si>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</si>
  <si>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</si>
  <si>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</si>
  <si>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</si>
  <si>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</si>
  <si>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</si>
  <si>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</si>
  <si>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</si>
  <si>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</si>
  <si>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</si>
  <si>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</si>
  <si>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</si>
  <si>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</si>
  <si>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</si>
  <si>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</si>
  <si>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</si>
  <si>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</si>
  <si>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</si>
  <si>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</si>
  <si>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</si>
  <si>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</si>
  <si>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</si>
  <si>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</si>
  <si>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</si>
  <si>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</si>
  <si>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</si>
  <si>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</si>
  <si>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</si>
  <si>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</si>
  <si>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</si>
  <si>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</si>
  <si>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</si>
  <si>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</si>
  <si>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</si>
  <si>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</si>
  <si>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</si>
  <si>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</si>
  <si>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</si>
  <si>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</si>
  <si>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</si>
  <si>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</si>
  <si>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</si>
  <si>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</si>
  <si>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</si>
  <si>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</si>
  <si>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</si>
  <si>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</si>
  <si>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</si>
  <si>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</si>
  <si>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</si>
  <si>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</si>
  <si>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</si>
  <si>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</si>
  <si>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</si>
  <si>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</si>
  <si>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</si>
  <si>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</si>
  <si>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</si>
  <si>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</si>
  <si>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</si>
  <si>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</si>
  <si>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</si>
  <si>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</si>
  <si>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</si>
  <si>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</si>
  <si>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</si>
  <si>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</si>
  <si>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</si>
  <si>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</si>
  <si>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</si>
  <si>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</si>
  <si>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</si>
  <si>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</si>
  <si>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</si>
  <si>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</si>
  <si>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</si>
  <si>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</si>
  <si>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</si>
  <si>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</si>
  <si>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</si>
  <si>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</si>
  <si>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</si>
  <si>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</si>
  <si>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</si>
  <si>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</si>
  <si>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</si>
  <si>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</si>
  <si>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</si>
  <si>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</si>
  <si>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</si>
  <si>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</si>
  <si>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</si>
  <si>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</si>
  <si>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</si>
  <si>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</si>
  <si>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</si>
  <si>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</si>
  <si>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</si>
  <si>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</si>
  <si>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</si>
  <si>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</si>
  <si>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</si>
  <si>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</si>
  <si>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</si>
  <si>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</si>
  <si>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</si>
  <si>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</si>
  <si>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</si>
  <si>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</si>
  <si>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</si>
  <si>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</si>
  <si>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</si>
  <si>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</si>
  <si>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</si>
  <si>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</si>
  <si>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</si>
  <si>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</si>
  <si>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</si>
  <si>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</si>
  <si>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</si>
  <si>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</si>
  <si>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</si>
  <si>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</si>
  <si>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</si>
  <si>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</si>
  <si>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</si>
  <si>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</si>
  <si>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</si>
  <si>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</si>
  <si>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</si>
  <si>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</si>
  <si>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</si>
  <si>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</si>
  <si>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</si>
  <si>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</si>
  <si>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</si>
  <si>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</si>
  <si>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</si>
  <si>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</si>
  <si>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</si>
  <si>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</si>
  <si>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</si>
  <si>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</si>
  <si>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</si>
  <si>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</si>
  <si>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</si>
  <si>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</si>
  <si>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</si>
  <si>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</si>
  <si>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</si>
  <si>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</si>
  <si>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</si>
  <si>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</si>
  <si>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</si>
  <si>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</si>
  <si>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</si>
  <si>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</si>
  <si>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</si>
  <si>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</si>
  <si>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</si>
  <si>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</si>
  <si>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</si>
  <si>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</si>
  <si>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</si>
  <si>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</si>
  <si>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</si>
  <si>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</si>
  <si>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</si>
  <si>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</si>
  <si>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</si>
  <si>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</si>
  <si>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</si>
  <si>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</si>
  <si>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</si>
  <si>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</si>
  <si>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</si>
  <si>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</si>
  <si>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</si>
  <si>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</si>
  <si>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</si>
  <si>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</si>
  <si>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</si>
  <si>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</si>
  <si>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</si>
  <si>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</si>
  <si>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</si>
  <si>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</si>
  <si>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</si>
  <si>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</si>
  <si>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</si>
  <si>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</si>
  <si>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</si>
  <si>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</si>
  <si>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</si>
  <si>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</si>
  <si>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</si>
  <si>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</si>
  <si>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</si>
  <si>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</si>
  <si>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</si>
  <si>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</si>
  <si>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</si>
  <si>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</si>
  <si>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</si>
  <si>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</si>
  <si>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</si>
  <si>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</si>
  <si>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</si>
  <si>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</si>
  <si>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</si>
  <si>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</si>
  <si>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</si>
  <si>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</si>
  <si>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</si>
  <si>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</si>
  <si>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</si>
  <si>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</si>
  <si>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</si>
  <si>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</si>
  <si>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</si>
  <si>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</si>
  <si>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</si>
  <si>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</si>
  <si>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</si>
  <si>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</si>
  <si>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</si>
  <si>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</si>
  <si>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</si>
  <si>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</si>
  <si>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</si>
  <si>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</si>
  <si>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</si>
  <si>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</si>
  <si>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</si>
  <si>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</si>
  <si>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</si>
  <si>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</si>
  <si>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</si>
  <si>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</si>
  <si>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</si>
  <si>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</si>
  <si>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</si>
  <si>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</si>
  <si>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</si>
  <si>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</si>
  <si>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</si>
  <si>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</si>
  <si>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</si>
  <si>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</si>
  <si>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</si>
  <si>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</si>
  <si>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</si>
  <si>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</si>
  <si>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</si>
  <si>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</si>
  <si>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</si>
  <si>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</si>
  <si>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</si>
  <si>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</si>
  <si>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</si>
  <si>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</si>
  <si>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</si>
  <si>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</si>
  <si>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</si>
  <si>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</si>
  <si>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</si>
  <si>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</si>
  <si>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</si>
  <si>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</si>
  <si>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</si>
  <si>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</si>
  <si>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</si>
  <si>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</si>
  <si>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</si>
  <si>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</si>
  <si>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</si>
  <si>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</si>
  <si>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</si>
  <si>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</si>
  <si>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</si>
  <si>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</si>
  <si>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</si>
  <si>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</si>
  <si>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</si>
  <si>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</si>
  <si>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</si>
  <si>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</si>
  <si>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</si>
  <si>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</si>
  <si>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</si>
  <si>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</si>
  <si>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</si>
  <si>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</si>
  <si>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</si>
  <si>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</si>
  <si>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</si>
  <si>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</si>
  <si>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</si>
  <si>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</si>
  <si>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</si>
  <si>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</si>
  <si>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</si>
  <si>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</si>
  <si>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</si>
  <si>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</si>
  <si>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</si>
  <si>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</si>
  <si>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</si>
  <si>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</si>
  <si>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</si>
  <si>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</si>
  <si>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</si>
  <si>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</si>
  <si>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</si>
  <si>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</si>
  <si>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</si>
  <si>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</si>
  <si>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</si>
  <si>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</si>
  <si>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</si>
  <si>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</si>
  <si>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</si>
  <si>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</si>
  <si>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</si>
  <si>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</si>
  <si>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</si>
  <si>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</si>
  <si>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</si>
  <si>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</si>
  <si>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</si>
  <si>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</si>
  <si>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</si>
  <si>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</si>
  <si>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</si>
  <si>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</si>
  <si>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</si>
  <si>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</si>
  <si>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</si>
  <si>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</si>
  <si>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</si>
  <si>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</si>
  <si>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</si>
  <si>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</si>
  <si>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</si>
  <si>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</si>
  <si>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</si>
  <si>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</si>
  <si>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</si>
  <si>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</si>
  <si>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</si>
  <si>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</si>
  <si>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</si>
  <si>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</si>
  <si>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</si>
  <si>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</si>
  <si>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</si>
  <si>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</si>
  <si>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</si>
  <si>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</si>
  <si>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</si>
  <si>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</si>
  <si>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</si>
  <si>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</si>
  <si>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</si>
  <si>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</si>
  <si>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</si>
  <si>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</si>
  <si>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</si>
  <si>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</si>
  <si>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</si>
  <si>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</si>
  <si>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</si>
  <si>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</si>
  <si>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</si>
  <si>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</si>
  <si>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</si>
  <si>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</si>
  <si>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</si>
  <si>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</si>
  <si>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</si>
  <si>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</si>
  <si>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</si>
  <si>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</si>
  <si>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</si>
  <si>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</si>
  <si>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</si>
  <si>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</si>
  <si>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</si>
  <si>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</si>
  <si>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</si>
  <si>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</si>
  <si>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</si>
  <si>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</si>
  <si>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</si>
  <si>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</si>
  <si>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</si>
  <si>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</si>
  <si>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</si>
  <si>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</si>
  <si>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</si>
  <si>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</si>
  <si>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</si>
  <si>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</si>
  <si>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</si>
  <si>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</si>
  <si>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</si>
  <si>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</si>
  <si>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</si>
  <si>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</si>
  <si>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</si>
  <si>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</si>
  <si>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</si>
  <si>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</si>
  <si>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</si>
  <si>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</si>
  <si>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</si>
  <si>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</si>
  <si>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</si>
  <si>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</si>
  <si>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</si>
  <si>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</si>
  <si>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</si>
  <si>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</si>
  <si>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</si>
  <si>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</si>
  <si>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</si>
  <si>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</si>
  <si>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</si>
  <si>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</si>
  <si>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</si>
  <si>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</si>
  <si>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</si>
  <si>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</si>
  <si>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</si>
  <si>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</si>
  <si>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</si>
  <si>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</si>
  <si>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</si>
  <si>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</si>
  <si>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</si>
  <si>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</si>
  <si>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</si>
  <si>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</si>
  <si>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</si>
  <si>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</si>
  <si>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</si>
  <si>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</si>
  <si>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</si>
  <si>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</si>
  <si>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</si>
  <si>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</si>
  <si>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</si>
  <si>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</si>
  <si>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</si>
  <si>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</si>
  <si>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</si>
  <si>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</si>
  <si>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</si>
  <si>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</si>
  <si>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</si>
  <si>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</si>
  <si>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</si>
  <si>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</si>
  <si>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</si>
  <si>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</si>
  <si>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</si>
  <si>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</si>
  <si>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</si>
  <si>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</si>
  <si>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</si>
  <si>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</si>
  <si>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</si>
  <si>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</si>
  <si>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</si>
  <si>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</si>
  <si>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</si>
  <si>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</si>
  <si>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</si>
  <si>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</si>
  <si>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</si>
  <si>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</si>
  <si>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</si>
  <si>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</si>
  <si>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</si>
  <si>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</si>
  <si>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</si>
  <si>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</si>
  <si>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</si>
  <si>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</si>
  <si>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</si>
  <si>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</si>
  <si>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</si>
  <si>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</si>
  <si>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</si>
  <si>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</si>
  <si>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</si>
  <si>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</si>
  <si>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</si>
  <si>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</si>
  <si>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</si>
  <si>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</si>
  <si>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</si>
  <si>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</si>
  <si>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</si>
  <si>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</si>
  <si>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</si>
  <si>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</si>
  <si>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</si>
  <si>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</si>
  <si>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</si>
  <si>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</si>
  <si>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</si>
  <si>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</si>
  <si>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</si>
  <si>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</si>
  <si>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</si>
  <si>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</si>
  <si>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</si>
  <si>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</si>
  <si>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</si>
  <si>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</si>
  <si>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</si>
  <si>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</si>
  <si>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</si>
  <si>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</si>
  <si>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</si>
  <si>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</si>
  <si>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</si>
  <si>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</si>
  <si>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</si>
  <si>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</si>
  <si>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</si>
  <si>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</si>
  <si>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</si>
  <si>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</si>
  <si>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</si>
  <si>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</si>
  <si>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</si>
  <si>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</si>
  <si>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</si>
  <si>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</si>
  <si>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</si>
  <si>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</si>
  <si>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</si>
  <si>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</si>
  <si>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</si>
  <si>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</si>
  <si>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</si>
  <si>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</si>
  <si>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</si>
  <si>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</si>
  <si>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</si>
  <si>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</si>
  <si>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</si>
  <si>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</si>
  <si>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</si>
  <si>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</si>
  <si>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</si>
  <si>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</si>
  <si>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</si>
  <si>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</si>
  <si>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</si>
  <si>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</si>
  <si>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</si>
  <si>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</si>
  <si>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</si>
  <si>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</si>
  <si>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</si>
  <si>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</si>
  <si>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</si>
  <si>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</si>
  <si>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</si>
  <si>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</si>
  <si>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</si>
  <si>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</si>
  <si>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</si>
  <si>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</si>
  <si>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</si>
  <si>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</si>
  <si>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</si>
  <si>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</si>
  <si>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</si>
  <si>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</si>
  <si>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</si>
  <si>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</si>
  <si>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</si>
  <si>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</si>
  <si>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</si>
  <si>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</si>
  <si>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</si>
  <si>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</si>
  <si>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</si>
  <si>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</si>
  <si>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</si>
  <si>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</si>
  <si>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</si>
  <si>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</si>
  <si>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</si>
  <si>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</si>
  <si>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</si>
  <si>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</si>
  <si>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</si>
  <si>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</si>
  <si>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</si>
  <si>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</si>
  <si>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</si>
  <si>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</si>
  <si>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</si>
  <si>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</si>
  <si>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</si>
  <si>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</si>
  <si>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</si>
  <si>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</si>
  <si>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</si>
  <si>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</si>
  <si>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</si>
  <si>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</si>
  <si>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</si>
  <si>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</si>
  <si>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</si>
  <si>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</si>
  <si>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</si>
  <si>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</si>
  <si>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</si>
  <si>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</si>
  <si>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</si>
  <si>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</si>
  <si>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</si>
  <si>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</si>
  <si>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</si>
  <si>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</si>
  <si>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</si>
  <si>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</si>
  <si>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</si>
  <si>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</si>
  <si>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</si>
  <si>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</si>
  <si>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</si>
  <si>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</si>
  <si>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</si>
  <si>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</si>
  <si>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</si>
  <si>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</si>
  <si>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</si>
  <si>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</si>
  <si>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</si>
  <si>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</si>
  <si>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</si>
  <si>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</si>
  <si>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</si>
  <si>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</si>
  <si>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</si>
  <si>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</si>
  <si>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</si>
  <si>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</si>
  <si>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</si>
  <si>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</si>
  <si>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</si>
  <si>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</si>
  <si>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</si>
  <si>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</si>
  <si>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</si>
  <si>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</si>
  <si>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</si>
  <si>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</si>
  <si>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</si>
  <si>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</si>
  <si>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</si>
  <si>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</si>
  <si>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</si>
  <si>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</si>
  <si>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</si>
  <si>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</si>
  <si>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</si>
  <si>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</si>
  <si>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</si>
  <si>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</si>
  <si>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</si>
  <si>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</si>
  <si>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</si>
  <si>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</si>
  <si>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</si>
  <si>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</si>
  <si>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</si>
  <si>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</si>
  <si>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</si>
  <si>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</si>
  <si>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</si>
  <si>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</si>
  <si>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</si>
  <si>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</si>
  <si>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</si>
  <si>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</si>
  <si>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</si>
  <si>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</si>
  <si>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</si>
  <si>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</si>
  <si>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</si>
  <si>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</si>
  <si>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</si>
  <si>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</si>
  <si>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</si>
  <si>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</si>
  <si>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</si>
  <si>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</si>
  <si>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</si>
  <si>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</si>
  <si>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</si>
  <si>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</si>
  <si>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</si>
  <si>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</si>
  <si>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</si>
  <si>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</si>
  <si>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</si>
  <si>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</si>
  <si>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</si>
  <si>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</si>
  <si>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</si>
  <si>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</si>
  <si>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</si>
  <si>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</si>
  <si>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</si>
  <si>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</si>
  <si>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</si>
  <si>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</si>
  <si>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</si>
  <si>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</si>
  <si>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</si>
  <si>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</si>
  <si>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</si>
  <si>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</si>
  <si>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</si>
  <si>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</si>
  <si>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</si>
  <si>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</si>
  <si>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</si>
  <si>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</si>
  <si>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</si>
  <si>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</si>
  <si>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</si>
  <si>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</si>
  <si>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</si>
  <si>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</si>
  <si>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</si>
  <si>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</si>
  <si>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</si>
  <si>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</si>
  <si>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</si>
  <si>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</si>
  <si>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</si>
  <si>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</si>
  <si>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</si>
  <si>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</si>
  <si>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</si>
  <si>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</si>
  <si>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</si>
  <si>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</si>
  <si>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</si>
  <si>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</si>
  <si>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</si>
  <si>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</si>
  <si>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</si>
  <si>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</si>
  <si>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</si>
  <si>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</si>
  <si>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</si>
  <si>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</si>
  <si>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</si>
  <si>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</si>
  <si>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</si>
  <si>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</si>
  <si>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</si>
  <si>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</si>
  <si>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</si>
  <si>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</si>
  <si>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</si>
  <si>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</si>
  <si>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</si>
  <si>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</si>
  <si>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</si>
  <si>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</si>
  <si>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</si>
  <si>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</si>
  <si>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</si>
  <si>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</si>
  <si>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</si>
  <si>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</si>
  <si>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</si>
  <si>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</si>
  <si>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</si>
  <si>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</si>
  <si>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</si>
  <si>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</si>
  <si>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</si>
  <si>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</si>
  <si>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</si>
  <si>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</si>
  <si>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</si>
  <si>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</si>
  <si>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</si>
  <si>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</si>
  <si>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</si>
  <si>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</si>
  <si>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</si>
  <si>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</si>
  <si>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</si>
  <si>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</si>
  <si>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</si>
  <si>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</si>
  <si>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</si>
  <si>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</si>
  <si>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</si>
  <si>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</si>
  <si>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</si>
  <si>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</si>
  <si>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</si>
  <si>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</si>
  <si>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</si>
  <si>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</si>
  <si>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</si>
  <si>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</si>
  <si>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</si>
  <si>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</si>
  <si>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</si>
  <si>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</si>
  <si>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</si>
  <si>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</si>
  <si>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</si>
  <si>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</si>
  <si>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</si>
  <si>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</si>
  <si>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</si>
  <si>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</si>
  <si>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</si>
  <si>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</si>
  <si>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</si>
  <si>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</si>
  <si>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</si>
  <si>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</si>
  <si>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</si>
  <si>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</si>
  <si>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</si>
  <si>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</si>
  <si>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</si>
  <si>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</si>
  <si>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</si>
  <si>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</si>
  <si>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</si>
  <si>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</si>
  <si>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</si>
  <si>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</si>
  <si>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</si>
  <si>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</si>
  <si>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</si>
  <si>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</si>
  <si>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</si>
  <si>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</si>
  <si>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</si>
  <si>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</si>
  <si>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</si>
  <si>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</si>
  <si>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</si>
  <si>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</si>
  <si>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</si>
  <si>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</si>
  <si>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</si>
  <si>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</si>
  <si>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</si>
  <si>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</si>
  <si>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</si>
  <si>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</si>
  <si>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</si>
  <si>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</si>
  <si>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</si>
  <si>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</si>
  <si>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</si>
  <si>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</si>
  <si>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</si>
  <si>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</si>
  <si>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</si>
  <si>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</si>
  <si>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</si>
  <si>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</si>
  <si>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</si>
  <si>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</si>
  <si>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</si>
  <si>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</si>
  <si>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</si>
  <si>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</si>
  <si>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</si>
  <si>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</si>
  <si>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</si>
  <si>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</si>
  <si>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</si>
  <si>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</si>
  <si>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</si>
  <si>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</si>
  <si>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</si>
  <si>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</si>
  <si>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</si>
  <si>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</si>
  <si>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</si>
  <si>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</si>
  <si>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</si>
  <si>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</si>
  <si>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</si>
  <si>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</si>
  <si>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</si>
  <si>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</si>
  <si>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</si>
  <si>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</si>
  <si>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</si>
  <si>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</si>
  <si>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</si>
  <si>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</si>
  <si>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</si>
  <si>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</si>
  <si>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</si>
  <si>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</si>
  <si>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</si>
  <si>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</si>
  <si>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</si>
  <si>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</si>
  <si>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</si>
  <si>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</si>
  <si>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</si>
  <si>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</si>
  <si>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</si>
  <si>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</si>
  <si>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</si>
  <si>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</si>
  <si>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</si>
  <si>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</si>
  <si>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</si>
  <si>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</si>
  <si>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</si>
  <si>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</si>
  <si>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</si>
  <si>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</si>
  <si>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</si>
  <si>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</si>
  <si>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</si>
  <si>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</si>
  <si>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</si>
  <si>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</si>
  <si>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</si>
  <si>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</si>
  <si>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</si>
  <si>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</si>
  <si>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</si>
  <si>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</si>
  <si>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</si>
  <si>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</si>
  <si>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</si>
  <si>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</si>
  <si>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</si>
  <si>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</si>
  <si>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</si>
  <si>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</si>
  <si>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</si>
  <si>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</si>
  <si>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</si>
  <si>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</si>
  <si>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</si>
  <si>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</si>
  <si>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</si>
  <si>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</si>
  <si>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</si>
  <si>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</si>
  <si>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</si>
  <si>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</si>
  <si>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</si>
  <si>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</si>
  <si>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</si>
  <si>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</si>
  <si>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</si>
  <si>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</si>
  <si>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</si>
  <si>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</si>
  <si>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</si>
  <si>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</si>
  <si>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</si>
  <si>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</si>
  <si>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</si>
  <si>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</si>
  <si>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</si>
  <si>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</si>
  <si>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</si>
  <si>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</si>
  <si>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</si>
  <si>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</si>
  <si>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</si>
  <si>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</si>
  <si>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</si>
  <si>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</si>
  <si>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</si>
  <si>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</si>
  <si>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</si>
  <si>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</si>
  <si>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</si>
  <si>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</si>
  <si>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</si>
  <si>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</si>
  <si>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</si>
  <si>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</si>
  <si>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</si>
  <si>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</si>
  <si>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</si>
  <si>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</si>
  <si>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</si>
  <si>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</si>
  <si>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</si>
  <si>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</si>
  <si>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</si>
  <si>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</si>
  <si>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</si>
  <si>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</si>
  <si>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</si>
  <si>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</si>
  <si>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</si>
  <si>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</si>
  <si>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</si>
  <si>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</si>
  <si>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</si>
  <si>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</si>
  <si>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</si>
  <si>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</si>
  <si>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</si>
  <si>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</si>
  <si>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</si>
  <si>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</si>
  <si>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</si>
  <si>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</si>
  <si>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</si>
  <si>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</si>
  <si>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</si>
  <si>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</si>
  <si>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</si>
  <si>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</si>
  <si>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</si>
  <si>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</si>
  <si>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</si>
  <si>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</si>
  <si>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</si>
  <si>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</si>
  <si>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</si>
  <si>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</si>
  <si>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</si>
  <si>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</si>
  <si>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</si>
  <si>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</si>
  <si>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</si>
  <si>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</si>
  <si>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</si>
  <si>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</si>
  <si>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</si>
  <si>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</si>
  <si>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</si>
  <si>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</si>
  <si>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</si>
  <si>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</si>
  <si>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</si>
  <si>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</si>
  <si>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</si>
  <si>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</si>
  <si>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</si>
  <si>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</si>
  <si>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</si>
  <si>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</si>
  <si>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</si>
  <si>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</si>
  <si>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</si>
  <si>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</si>
  <si>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</si>
  <si>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</si>
  <si>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</si>
  <si>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</si>
  <si>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</si>
  <si>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</si>
  <si>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</si>
  <si>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</si>
  <si>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</si>
  <si>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</si>
  <si>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</si>
  <si>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</si>
  <si>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</si>
  <si>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</si>
  <si>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</si>
  <si>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</si>
  <si>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</si>
  <si>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</si>
  <si>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</si>
  <si>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</si>
  <si>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</si>
  <si>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</si>
  <si>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</si>
  <si>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</si>
  <si>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</si>
  <si>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</si>
  <si>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</si>
  <si>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</si>
  <si>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</si>
  <si>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</si>
  <si>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</si>
  <si>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</si>
  <si>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</si>
  <si>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</si>
  <si>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</si>
  <si>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</si>
  <si>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</si>
  <si>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</si>
  <si>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</si>
  <si>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</si>
  <si>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</si>
  <si>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</si>
  <si>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</si>
  <si>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</si>
  <si>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</si>
  <si>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</si>
  <si>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</si>
  <si>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</si>
  <si>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</si>
  <si>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</si>
  <si>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</si>
  <si>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</si>
  <si>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</si>
  <si>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</si>
  <si>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</si>
  <si>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</si>
  <si>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</si>
  <si>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</si>
  <si>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</si>
  <si>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</si>
  <si>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</si>
  <si>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</si>
  <si>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</si>
  <si>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</si>
  <si>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</si>
  <si>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</si>
  <si>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</si>
  <si>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</si>
  <si>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</si>
  <si>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</si>
  <si>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</si>
  <si>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</si>
  <si>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</si>
  <si>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</si>
  <si>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</si>
  <si>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</si>
  <si>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</si>
  <si>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</si>
  <si>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</si>
  <si>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</si>
  <si>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</si>
  <si>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</si>
  <si>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</si>
  <si>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</si>
  <si>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</si>
  <si>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</si>
  <si>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</si>
  <si>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</si>
  <si>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</si>
  <si>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</si>
  <si>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</si>
  <si>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</si>
  <si>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</si>
  <si>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</si>
  <si>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</si>
  <si>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</si>
  <si>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</si>
  <si>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</si>
  <si>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</si>
  <si>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</si>
  <si>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</si>
  <si>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</si>
  <si>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</si>
  <si>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</si>
  <si>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</si>
  <si>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</si>
  <si>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</si>
  <si>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</si>
  <si>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</si>
  <si>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</si>
  <si>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</si>
  <si>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</si>
  <si>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</si>
  <si>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</si>
  <si>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</si>
  <si>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</si>
  <si>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</si>
  <si>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</si>
  <si>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</si>
  <si>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</si>
  <si>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</si>
  <si>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</si>
  <si>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</si>
  <si>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</si>
  <si>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</si>
  <si>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</si>
  <si>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</si>
  <si>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</si>
  <si>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</si>
  <si>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</si>
  <si>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</si>
  <si>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</si>
  <si>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</si>
  <si>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</si>
  <si>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</si>
  <si>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</si>
  <si>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</si>
  <si>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</si>
  <si>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</si>
  <si>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</si>
  <si>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</si>
  <si>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</si>
  <si>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</si>
  <si>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</si>
  <si>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</si>
  <si>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</si>
  <si>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</si>
  <si>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</si>
  <si>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</si>
  <si>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</si>
  <si>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</si>
  <si>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</si>
  <si>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</si>
  <si>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</si>
  <si>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</si>
  <si>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</si>
  <si>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</si>
  <si>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</si>
  <si>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</si>
  <si>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</si>
  <si>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</si>
  <si>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</si>
  <si>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</si>
  <si>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</si>
  <si>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</si>
  <si>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</si>
  <si>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</si>
  <si>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</si>
  <si>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</si>
  <si>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</si>
  <si>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</si>
  <si>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</si>
  <si>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</si>
  <si>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</si>
  <si>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</si>
  <si>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</si>
  <si>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</si>
  <si>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</si>
  <si>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</si>
  <si>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</si>
  <si>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</si>
  <si>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</si>
  <si>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</si>
  <si>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</si>
  <si>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</si>
  <si>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</si>
  <si>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</si>
  <si>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</si>
  <si>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</si>
  <si>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</si>
  <si>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</si>
  <si>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</si>
  <si>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</si>
  <si>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</si>
  <si>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</si>
  <si>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</si>
  <si>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</si>
  <si>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</si>
  <si>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</si>
  <si>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</si>
  <si>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</si>
  <si>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</si>
  <si>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</si>
  <si>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</si>
  <si>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</si>
  <si>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</si>
  <si>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</si>
  <si>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</si>
  <si>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</si>
  <si>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</si>
  <si>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</si>
  <si>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</si>
  <si>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</si>
  <si>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</si>
  <si>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</si>
  <si>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</si>
  <si>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</si>
  <si>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</si>
  <si>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</si>
  <si>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</si>
  <si>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</si>
  <si>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</si>
  <si>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</si>
  <si>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</si>
  <si>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</si>
  <si>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</si>
  <si>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</si>
  <si>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</si>
  <si>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</si>
  <si>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</si>
  <si>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</si>
  <si>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</si>
  <si>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</si>
  <si>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</si>
  <si>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</si>
  <si>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</si>
  <si>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</si>
  <si>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</si>
  <si>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</si>
  <si>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</si>
  <si>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</si>
  <si>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</si>
  <si>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</si>
  <si>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</si>
  <si>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</si>
  <si>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</si>
  <si>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</si>
  <si>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</si>
  <si>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</si>
  <si>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</si>
  <si>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</si>
  <si>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</si>
  <si>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</si>
  <si>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</si>
  <si>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</si>
  <si>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</si>
  <si>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</si>
  <si>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</si>
  <si>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</si>
  <si>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</si>
  <si>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</si>
  <si>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</si>
  <si>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</si>
  <si>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</si>
  <si>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</si>
  <si>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</si>
  <si>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</si>
  <si>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</si>
  <si>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</si>
  <si>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</si>
  <si>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</si>
  <si>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</si>
  <si>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</si>
  <si>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</si>
  <si>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</si>
  <si>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</si>
  <si>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</si>
  <si>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</si>
  <si>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</si>
  <si>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</si>
  <si>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</si>
  <si>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</si>
  <si>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</si>
  <si>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</si>
  <si>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</si>
  <si>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</si>
  <si>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</si>
  <si>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</si>
  <si>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</si>
  <si>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</si>
  <si>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</si>
  <si>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</si>
  <si>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</si>
  <si>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</si>
  <si>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</si>
  <si>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</si>
  <si>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</si>
  <si>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</si>
  <si>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</si>
  <si>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</si>
  <si>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</si>
  <si>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</si>
  <si>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</si>
  <si>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</si>
  <si>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</si>
  <si>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</si>
  <si>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</si>
  <si>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</si>
  <si>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</si>
  <si>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</si>
  <si>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</si>
  <si>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</si>
  <si>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</si>
  <si>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</si>
  <si>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</si>
  <si>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</si>
  <si>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</si>
  <si>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</si>
  <si>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</si>
  <si>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</si>
  <si>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</si>
  <si>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</si>
  <si>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</si>
  <si>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</si>
  <si>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</si>
  <si>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</si>
  <si>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</si>
  <si>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</si>
  <si>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</si>
  <si>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</si>
  <si>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</si>
  <si>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</si>
  <si>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</si>
  <si>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</si>
  <si>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</si>
  <si>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</si>
  <si>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</si>
  <si>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</si>
  <si>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</si>
  <si>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</si>
  <si>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</si>
  <si>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</si>
  <si>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</si>
  <si>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</si>
  <si>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</si>
  <si>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</si>
  <si>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</si>
  <si>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</si>
  <si>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</si>
  <si>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</si>
  <si>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</si>
  <si>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</si>
  <si>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</si>
  <si>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</si>
  <si>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</si>
  <si>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</si>
  <si>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</si>
  <si>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</si>
  <si>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</si>
  <si>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</si>
  <si>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</si>
  <si>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</si>
  <si>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</si>
  <si>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</si>
  <si>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</si>
  <si>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</si>
  <si>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</si>
  <si>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</si>
  <si>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</si>
  <si>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</si>
  <si>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</si>
  <si>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</si>
  <si>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</si>
  <si>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</si>
  <si>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</si>
  <si>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</si>
  <si>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</si>
  <si>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</si>
  <si>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</si>
  <si>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</si>
  <si>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</si>
  <si>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</si>
  <si>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</si>
  <si>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</si>
  <si>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</si>
  <si>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</si>
  <si>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</si>
  <si>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</si>
  <si>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</si>
  <si>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</si>
  <si>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</si>
  <si>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</si>
  <si>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</si>
  <si>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</si>
  <si>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</si>
  <si>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</si>
  <si>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</si>
  <si>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</si>
  <si>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</si>
  <si>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</si>
  <si>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</si>
  <si>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</si>
  <si>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</si>
  <si>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</si>
  <si>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</si>
  <si>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</si>
  <si>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</si>
  <si>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</si>
  <si>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</si>
  <si>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</si>
  <si>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</si>
  <si>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</si>
  <si>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</si>
  <si>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</si>
  <si>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</si>
  <si>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</si>
  <si>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</si>
  <si>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</si>
  <si>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</si>
  <si>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</si>
  <si>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</si>
  <si>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</si>
  <si>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</si>
  <si>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</si>
  <si>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</si>
  <si>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</si>
  <si>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</si>
  <si>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</si>
  <si>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</si>
  <si>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</si>
  <si>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</si>
  <si>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</si>
  <si>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</si>
  <si>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</si>
  <si>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</si>
  <si>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</si>
  <si>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</si>
  <si>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</si>
  <si>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</si>
  <si>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</si>
  <si>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</si>
  <si>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</si>
  <si>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</si>
  <si>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</si>
  <si>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</si>
  <si>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</si>
  <si>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</si>
  <si>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</si>
  <si>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</si>
  <si>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</si>
  <si>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</si>
  <si>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</si>
  <si>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</si>
  <si>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</si>
  <si>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</si>
  <si>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</si>
  <si>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</si>
  <si>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</si>
  <si>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</si>
  <si>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</si>
  <si>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</si>
  <si>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</si>
  <si>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</si>
  <si>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</si>
  <si>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</si>
  <si>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</si>
  <si>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</si>
  <si>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</si>
  <si>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</si>
  <si>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</si>
  <si>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</si>
  <si>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</si>
  <si>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</si>
  <si>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</si>
  <si>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</si>
  <si>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</si>
  <si>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</si>
  <si>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</si>
  <si>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</si>
  <si>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</si>
  <si>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</si>
  <si>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</si>
  <si>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</si>
  <si>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</si>
  <si>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</si>
  <si>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</si>
  <si>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</si>
  <si>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</si>
  <si>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</si>
  <si>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</si>
  <si>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</si>
  <si>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</si>
  <si>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</si>
  <si>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</si>
  <si>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</si>
  <si>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</si>
  <si>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</si>
  <si>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</si>
  <si>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</si>
  <si>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</si>
  <si>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</si>
  <si>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</si>
  <si>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</si>
  <si>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</si>
  <si>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</si>
  <si>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</si>
  <si>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</si>
  <si>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</si>
  <si>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</si>
  <si>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</si>
  <si>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</si>
  <si>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</si>
  <si>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</si>
  <si>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</si>
  <si>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</si>
  <si>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</si>
  <si>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</si>
  <si>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</si>
  <si>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</si>
  <si>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</si>
  <si>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</si>
  <si>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</si>
  <si>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</si>
  <si>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</si>
  <si>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</si>
  <si>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</si>
  <si>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</si>
  <si>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</si>
  <si>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</si>
  <si>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</si>
  <si>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</si>
  <si>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</si>
  <si>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</si>
  <si>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</si>
  <si>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</si>
  <si>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</si>
  <si>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</si>
  <si>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</si>
  <si>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</si>
  <si>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</si>
  <si>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</si>
  <si>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</si>
  <si>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</si>
  <si>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</si>
  <si>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</si>
  <si>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</si>
  <si>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</si>
  <si>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</si>
  <si>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</si>
  <si>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</si>
  <si>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</si>
  <si>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</si>
  <si>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</si>
  <si>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</si>
  <si>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</si>
  <si>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</si>
  <si>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</si>
  <si>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</si>
  <si>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</si>
  <si>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</si>
  <si>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</si>
  <si>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</si>
  <si>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</si>
  <si>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</si>
  <si>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</si>
  <si>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</si>
  <si>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</si>
  <si>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</si>
  <si>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</si>
  <si>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</si>
  <si>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</si>
  <si>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</si>
  <si>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</si>
  <si>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</si>
  <si>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</si>
  <si>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</si>
  <si>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</si>
  <si>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</si>
  <si>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</si>
  <si>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</si>
  <si>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</si>
  <si>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</si>
  <si>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</si>
  <si>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</si>
  <si>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</si>
  <si>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</si>
  <si>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</si>
  <si>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</si>
  <si>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</si>
  <si>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</si>
  <si>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</si>
  <si>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</si>
  <si>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</si>
  <si>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</si>
  <si>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</si>
  <si>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</si>
  <si>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</si>
  <si>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</si>
  <si>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</si>
  <si>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</si>
  <si>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</si>
  <si>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</si>
  <si>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</si>
  <si>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</si>
  <si>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</si>
  <si>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</si>
  <si>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</si>
  <si>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</si>
  <si>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</si>
  <si>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</si>
  <si>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</si>
  <si>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</si>
  <si>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</si>
  <si>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</si>
  <si>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</si>
  <si>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</si>
  <si>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</si>
  <si>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</si>
  <si>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</si>
  <si>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</si>
  <si>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</si>
  <si>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</si>
  <si>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</si>
  <si>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</si>
  <si>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</si>
  <si>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</si>
  <si>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</si>
  <si>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</si>
  <si>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</si>
  <si>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</si>
  <si>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</si>
  <si>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</si>
  <si>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</si>
  <si>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</si>
  <si>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</si>
  <si>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</si>
  <si>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</si>
  <si>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</si>
  <si>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</si>
  <si>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</si>
  <si>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</si>
  <si>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</si>
  <si>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</si>
  <si>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</si>
  <si>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</si>
  <si>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</si>
  <si>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</si>
  <si>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</si>
  <si>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</si>
  <si>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</si>
  <si>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</si>
  <si>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</si>
  <si>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</si>
  <si>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</si>
  <si>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</si>
  <si>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</si>
  <si>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</si>
  <si>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</si>
  <si>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</si>
  <si>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</si>
  <si>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</si>
  <si>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</si>
  <si>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</si>
  <si>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</si>
  <si>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</si>
  <si>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</si>
  <si>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</si>
  <si>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</si>
  <si>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</si>
  <si>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</si>
  <si>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</si>
  <si>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</si>
  <si>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</si>
  <si>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</si>
  <si>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</si>
  <si>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</si>
  <si>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</si>
  <si>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</si>
  <si>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</si>
  <si>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</si>
  <si>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</si>
  <si>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</si>
  <si>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</si>
  <si>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</si>
  <si>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</si>
  <si>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</si>
  <si>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</si>
  <si>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</si>
  <si>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</si>
  <si>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</si>
  <si>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</si>
  <si>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</si>
  <si>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</si>
  <si>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</si>
  <si>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</si>
  <si>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</si>
  <si>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</si>
  <si>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</si>
  <si>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</si>
  <si>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</si>
  <si>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</si>
  <si>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</si>
  <si>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</si>
  <si>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</si>
  <si>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</si>
  <si>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</si>
  <si>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</si>
  <si>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</si>
  <si>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</si>
  <si>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</si>
  <si>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</si>
  <si>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</si>
  <si>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</si>
  <si>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</si>
  <si>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</si>
  <si>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</si>
  <si>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</si>
  <si>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</si>
  <si>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</si>
  <si>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</si>
  <si>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</si>
  <si>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</si>
  <si>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</si>
  <si>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</si>
  <si>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</si>
  <si>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</si>
  <si>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</si>
  <si>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</si>
  <si>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</si>
  <si>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</si>
  <si>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</si>
  <si>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</si>
  <si>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</si>
  <si>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</si>
  <si>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</si>
  <si>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</si>
  <si>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</si>
  <si>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</si>
  <si>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</si>
  <si>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</si>
  <si>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</si>
  <si>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</si>
  <si>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</si>
  <si>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</si>
  <si>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</si>
  <si>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</si>
  <si>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</si>
  <si>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</si>
  <si>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</si>
  <si>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</si>
  <si>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</si>
  <si>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</si>
  <si>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</si>
  <si>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</si>
  <si>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</si>
  <si>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</si>
  <si>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</si>
  <si>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</si>
  <si>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</si>
  <si>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</si>
  <si>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</si>
  <si>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</si>
  <si>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</si>
  <si>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</si>
  <si>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</si>
  <si>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</si>
  <si>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</si>
  <si>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</si>
  <si>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</si>
  <si>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</si>
  <si>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</si>
  <si>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</si>
  <si>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</si>
  <si>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</si>
  <si>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</si>
  <si>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</si>
  <si>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</si>
  <si>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</si>
  <si>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</si>
  <si>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</si>
  <si>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</si>
  <si>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</si>
  <si>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</si>
  <si>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</si>
  <si>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</si>
  <si>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</si>
  <si>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</si>
  <si>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</si>
  <si>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</si>
  <si>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</si>
  <si>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</si>
  <si>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</si>
  <si>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</si>
  <si>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</si>
  <si>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</si>
  <si>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</si>
  <si>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</si>
  <si>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</si>
  <si>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</si>
  <si>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</si>
  <si>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</si>
  <si>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</si>
  <si>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</si>
  <si>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</si>
  <si>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</si>
  <si>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</si>
  <si>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</si>
  <si>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</si>
  <si>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</si>
  <si>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</si>
  <si>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</si>
  <si>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</si>
  <si>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</si>
  <si>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</si>
  <si>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</si>
  <si>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</si>
  <si>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</si>
  <si>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</si>
  <si>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</si>
  <si>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</si>
  <si>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</si>
  <si>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</si>
  <si>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</si>
  <si>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</si>
  <si>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</si>
  <si>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</si>
  <si>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</si>
  <si>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</si>
  <si>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</si>
  <si>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</si>
  <si>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</si>
  <si>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</si>
  <si>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</si>
  <si>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</si>
  <si>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</si>
  <si>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</si>
  <si>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</si>
  <si>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</si>
  <si>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</si>
  <si>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</si>
  <si>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</si>
  <si>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</si>
  <si>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</si>
  <si>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</si>
  <si>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</si>
  <si>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</si>
  <si>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</si>
  <si>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</si>
  <si>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</si>
  <si>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</si>
  <si>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</si>
  <si>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</si>
  <si>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</si>
  <si>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</si>
  <si>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</si>
  <si>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</si>
  <si>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</si>
  <si>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</si>
  <si>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</si>
  <si>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</si>
  <si>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</si>
  <si>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</si>
  <si>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</si>
  <si>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</si>
  <si>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</si>
  <si>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</si>
  <si>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</si>
  <si>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</si>
  <si>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</si>
  <si>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</si>
  <si>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</si>
  <si>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</si>
  <si>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</si>
  <si>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</si>
  <si>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</si>
  <si>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</si>
  <si>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</si>
  <si>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</si>
  <si>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</si>
  <si>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</si>
  <si>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</si>
  <si>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</si>
  <si>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</si>
  <si>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</si>
  <si>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</si>
  <si>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</si>
  <si>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</si>
  <si>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</si>
  <si>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</si>
  <si>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</si>
  <si>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</si>
  <si>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</si>
  <si>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</si>
  <si>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</si>
  <si>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</si>
  <si>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</si>
  <si>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</si>
  <si>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</si>
  <si>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</si>
  <si>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</si>
  <si>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</si>
  <si>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</si>
  <si>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</si>
  <si>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</si>
  <si>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</si>
  <si>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</si>
  <si>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</si>
  <si>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</si>
  <si>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</si>
  <si>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</si>
  <si>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</si>
  <si>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</si>
  <si>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</si>
  <si>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</si>
  <si>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</si>
  <si>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</si>
  <si>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</si>
  <si>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</si>
  <si>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</si>
  <si>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</si>
  <si>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</si>
  <si>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</si>
  <si>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</si>
  <si>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</si>
  <si>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</si>
  <si>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</si>
  <si>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</si>
  <si>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</si>
  <si>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</si>
  <si>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</si>
  <si>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</si>
  <si>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</si>
  <si>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</si>
  <si>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</si>
  <si>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</si>
  <si>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</si>
  <si>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</si>
  <si>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</si>
  <si>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</si>
  <si>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</si>
  <si>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</si>
  <si>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</si>
  <si>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</si>
  <si>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</si>
  <si>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</si>
  <si>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</si>
  <si>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</si>
  <si>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</si>
  <si>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</si>
  <si>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</si>
  <si>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</si>
  <si>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</si>
  <si>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</si>
  <si>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</si>
  <si>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</si>
  <si>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</si>
  <si>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</si>
  <si>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</si>
  <si>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</si>
  <si>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</si>
  <si>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</si>
  <si>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</si>
  <si>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</si>
  <si>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</si>
  <si>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</si>
  <si>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</si>
  <si>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</si>
  <si>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</si>
  <si>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</si>
  <si>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</si>
  <si>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</si>
  <si>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</si>
  <si>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</si>
  <si>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</si>
  <si>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</si>
  <si>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</si>
  <si>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</si>
  <si>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</si>
  <si>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</si>
  <si>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</si>
  <si>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</si>
  <si>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</si>
  <si>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</si>
  <si>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</si>
  <si>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</si>
  <si>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</si>
  <si>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</si>
  <si>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</si>
  <si>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</si>
  <si>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</si>
  <si>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</si>
  <si>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</si>
  <si>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</si>
  <si>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</si>
  <si>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</si>
  <si>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</si>
  <si>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</si>
  <si>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</si>
  <si>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</si>
  <si>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</si>
  <si>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</si>
  <si>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</si>
  <si>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</si>
  <si>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</si>
  <si>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</si>
  <si>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</si>
  <si>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</si>
  <si>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</si>
  <si>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</si>
  <si>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</si>
  <si>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</si>
  <si>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</si>
  <si>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</si>
  <si>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</si>
  <si>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</si>
  <si>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</si>
  <si>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</si>
  <si>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</si>
  <si>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</si>
  <si>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</si>
  <si>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</si>
  <si>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</si>
  <si>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</si>
  <si>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</si>
  <si>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</si>
  <si>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</si>
  <si>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</si>
  <si>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</si>
  <si>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</si>
  <si>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</si>
  <si>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</si>
  <si>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</si>
  <si>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</si>
  <si>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</si>
  <si>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</si>
  <si>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</si>
  <si>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</si>
  <si>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</si>
  <si>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</si>
  <si>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</si>
  <si>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</si>
  <si>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</si>
  <si>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</si>
  <si>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</si>
  <si>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</si>
  <si>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</si>
  <si>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</si>
  <si>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</si>
  <si>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</si>
  <si>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</si>
  <si>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</si>
  <si>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</si>
  <si>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</si>
  <si>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</si>
  <si>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</si>
  <si>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</si>
  <si>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</si>
  <si>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</si>
  <si>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</si>
  <si>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</si>
  <si>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</si>
  <si>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</si>
  <si>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</si>
  <si>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</si>
  <si>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</si>
  <si>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</si>
  <si>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</si>
  <si>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</si>
  <si>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</si>
  <si>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</si>
  <si>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</si>
  <si>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</si>
  <si>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</si>
  <si>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</si>
  <si>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</si>
  <si>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</si>
  <si>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</si>
  <si>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</si>
  <si>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</si>
  <si>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</si>
  <si>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</si>
  <si>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</si>
  <si>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</si>
  <si>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</si>
  <si>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</si>
  <si>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</si>
  <si>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</si>
  <si>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</si>
  <si>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</si>
  <si>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</si>
  <si>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</si>
  <si>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</si>
  <si>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</si>
  <si>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</si>
  <si>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</si>
  <si>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</si>
  <si>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</si>
  <si>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</si>
  <si>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</si>
  <si>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</si>
  <si>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</si>
  <si>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</si>
  <si>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</si>
  <si>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</si>
  <si>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</si>
  <si>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</si>
  <si>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</si>
  <si>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</si>
  <si>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</si>
  <si>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</si>
  <si>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</si>
  <si>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</si>
  <si>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</si>
  <si>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</si>
  <si>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</si>
  <si>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</si>
  <si>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</si>
  <si>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</si>
  <si>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</si>
  <si>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</si>
  <si>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</si>
  <si>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</si>
  <si>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</si>
  <si>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</si>
  <si>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</si>
  <si>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</si>
  <si>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</si>
  <si>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</si>
  <si>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</si>
  <si>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</si>
  <si>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</si>
  <si>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</si>
  <si>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</si>
  <si>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</si>
  <si>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</si>
  <si>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</si>
  <si>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</si>
  <si>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</si>
  <si>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</si>
  <si>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</si>
  <si>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</si>
  <si>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</si>
  <si>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</si>
  <si>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</si>
  <si>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</si>
  <si>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</si>
  <si>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</si>
  <si>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</si>
  <si>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</si>
  <si>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</si>
  <si>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</si>
  <si>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</si>
  <si>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</si>
  <si>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</si>
  <si>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</si>
  <si>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</si>
  <si>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</si>
  <si>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</si>
  <si>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</si>
  <si>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</si>
  <si>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</si>
  <si>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</si>
  <si>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</si>
  <si>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</si>
  <si>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</si>
  <si>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</si>
  <si>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</si>
  <si>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</si>
  <si>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</si>
  <si>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</si>
  <si>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</si>
  <si>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</si>
  <si>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</si>
  <si>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</si>
  <si>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</si>
  <si>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</si>
  <si>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</si>
  <si>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</si>
  <si>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</si>
  <si>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</si>
  <si>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</si>
  <si>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</si>
  <si>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</si>
  <si>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</si>
  <si>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</si>
  <si>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</si>
  <si>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</si>
  <si>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</si>
  <si>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</si>
  <si>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</si>
  <si>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</si>
  <si>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</si>
  <si>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</si>
  <si>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</si>
  <si>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</si>
  <si>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</si>
  <si>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</si>
  <si>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</si>
  <si>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</si>
  <si>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</si>
  <si>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</si>
  <si>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</si>
  <si>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</si>
  <si>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</si>
  <si>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</si>
  <si>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</si>
  <si>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</si>
  <si>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</si>
  <si>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</si>
  <si>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</si>
  <si>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</si>
  <si>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</si>
  <si>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</si>
  <si>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</si>
  <si>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</si>
  <si>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</si>
  <si>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</si>
  <si>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</si>
  <si>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</si>
  <si>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</si>
  <si>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</si>
  <si>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</si>
  <si>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</si>
  <si>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</si>
  <si>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</si>
  <si>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</si>
  <si>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</si>
  <si>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</si>
  <si>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</si>
  <si>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</si>
  <si>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</si>
  <si>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</si>
  <si>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</si>
  <si>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</si>
  <si>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</si>
  <si>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</si>
  <si>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</si>
  <si>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</si>
  <si>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</si>
  <si>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</si>
  <si>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</si>
  <si>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</si>
  <si>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</si>
  <si>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</si>
  <si>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</si>
  <si>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</si>
  <si>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</si>
  <si>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</si>
  <si>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</si>
  <si>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</si>
  <si>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</si>
  <si>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</si>
  <si>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</si>
  <si>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</si>
  <si>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</si>
  <si>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</si>
  <si>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</si>
  <si>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</si>
  <si>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</si>
  <si>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</si>
  <si>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</si>
  <si>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</si>
  <si>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</si>
  <si>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</si>
  <si>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</si>
  <si>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</si>
  <si>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</si>
  <si>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</si>
  <si>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</si>
  <si>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</si>
  <si>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</si>
  <si>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</si>
  <si>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</si>
  <si>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</si>
  <si>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</si>
  <si>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</si>
  <si>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</si>
  <si>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</si>
  <si>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</si>
  <si>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</si>
  <si>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</si>
  <si>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</si>
  <si>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</si>
  <si>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</si>
  <si>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</si>
  <si>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</si>
  <si>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</si>
  <si>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</si>
  <si>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</si>
  <si>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</si>
  <si>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</si>
  <si>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</si>
  <si>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</si>
  <si>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</si>
  <si>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</si>
  <si>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</si>
  <si>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</si>
  <si>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</si>
  <si>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</si>
  <si>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</si>
  <si>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</si>
  <si>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</si>
  <si>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</si>
  <si>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</si>
  <si>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</si>
  <si>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</si>
  <si>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</si>
  <si>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</si>
  <si>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</si>
  <si>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</si>
  <si>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</si>
  <si>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</si>
  <si>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</si>
  <si>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</si>
  <si>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</si>
  <si>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</si>
  <si>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</si>
  <si>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</si>
  <si>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</si>
  <si>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</si>
  <si>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</si>
  <si>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</si>
  <si>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</si>
  <si>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</si>
  <si>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</si>
  <si>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</si>
  <si>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</si>
  <si>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</si>
  <si>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</si>
  <si>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</si>
  <si>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</si>
  <si>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</si>
  <si>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</si>
  <si>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</si>
  <si>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</si>
  <si>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</si>
  <si>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</si>
  <si>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</si>
  <si>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</si>
  <si>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</si>
  <si>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</si>
  <si>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</si>
  <si>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</si>
  <si>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</si>
  <si>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</si>
  <si>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</si>
  <si>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</si>
  <si>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</si>
  <si>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</si>
  <si>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</si>
  <si>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</si>
  <si>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</si>
  <si>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</si>
  <si>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</si>
  <si>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</si>
  <si>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</si>
  <si>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</si>
  <si>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</si>
  <si>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</si>
  <si>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</si>
  <si>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</si>
  <si>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</si>
  <si>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</si>
  <si>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</si>
  <si>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</si>
  <si>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</si>
  <si>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</si>
  <si>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</si>
  <si>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</si>
  <si>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</si>
  <si>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</si>
  <si>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</si>
  <si>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</si>
  <si>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</si>
  <si>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</si>
  <si>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</si>
  <si>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</si>
  <si>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</si>
  <si>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</si>
  <si>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</si>
  <si>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</si>
  <si>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</si>
  <si>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</si>
  <si>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</si>
  <si>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</si>
  <si>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</si>
  <si>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</si>
  <si>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</si>
  <si>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</si>
  <si>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</si>
  <si>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</si>
  <si>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</si>
  <si>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</si>
  <si>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</si>
  <si>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</si>
  <si>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</si>
  <si>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</si>
  <si>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</si>
  <si>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</si>
  <si>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</si>
  <si>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</si>
  <si>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</si>
  <si>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</si>
  <si>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</si>
  <si>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</si>
  <si>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</si>
  <si>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</si>
  <si>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</si>
  <si>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</si>
  <si>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</si>
  <si>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</si>
  <si>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</si>
  <si>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</si>
  <si>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</si>
  <si>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</si>
  <si>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</si>
  <si>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</si>
  <si>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</si>
  <si>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</si>
  <si>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</si>
  <si>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</si>
  <si>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</si>
  <si>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</si>
  <si>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</si>
  <si>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</si>
  <si>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</si>
  <si>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</si>
  <si>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</si>
  <si>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</si>
  <si>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</si>
  <si>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</si>
  <si>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</si>
  <si>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</si>
  <si>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</si>
  <si>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</si>
  <si>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</si>
  <si>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</si>
  <si>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</si>
  <si>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</si>
  <si>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</si>
  <si>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</si>
  <si>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</si>
  <si>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</si>
  <si>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</si>
  <si>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</si>
  <si>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</si>
  <si>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</si>
  <si>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</si>
  <si>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</si>
  <si>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</si>
  <si>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</si>
  <si>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</si>
  <si>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</si>
  <si>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</si>
  <si>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</si>
  <si>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</si>
  <si>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</si>
  <si>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</si>
  <si>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</si>
  <si>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</si>
  <si>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</si>
  <si>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</si>
  <si>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</si>
  <si>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</si>
  <si>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</si>
  <si>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</si>
  <si>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</si>
  <si>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</si>
  <si>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</si>
  <si>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</si>
  <si>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</si>
  <si>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</si>
  <si>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</si>
  <si>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</si>
  <si>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</si>
  <si>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</si>
  <si>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</si>
  <si>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</si>
  <si>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</si>
  <si>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</si>
  <si>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</si>
  <si>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</si>
  <si>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</si>
  <si>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</si>
  <si>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</si>
  <si>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</si>
  <si>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</si>
  <si>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</si>
  <si>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</si>
  <si>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</si>
  <si>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</si>
  <si>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</si>
  <si>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</si>
  <si>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</si>
  <si>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</si>
  <si>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</si>
  <si>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</si>
  <si>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</si>
  <si>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</si>
  <si>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</si>
  <si>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</si>
  <si>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</si>
  <si>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</si>
  <si>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</si>
  <si>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</si>
  <si>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</si>
  <si>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</si>
  <si>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</si>
  <si>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</si>
  <si>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</si>
  <si>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</si>
  <si>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</si>
  <si>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</si>
  <si>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</si>
  <si>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</si>
  <si>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</si>
  <si>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</si>
  <si>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</si>
  <si>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</si>
  <si>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</si>
  <si>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</si>
  <si>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</si>
  <si>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</si>
  <si>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</si>
  <si>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</si>
  <si>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</si>
  <si>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</si>
  <si>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</si>
  <si>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</si>
  <si>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</si>
  <si>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</si>
  <si>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</si>
  <si>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</si>
  <si>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</si>
  <si>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</si>
  <si>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</si>
  <si>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</si>
  <si>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</si>
  <si>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</si>
  <si>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</si>
  <si>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</si>
  <si>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</si>
  <si>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</si>
  <si>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</si>
  <si>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</si>
  <si>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</si>
  <si>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</si>
  <si>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</si>
  <si>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</si>
  <si>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</si>
  <si>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</si>
  <si>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</si>
  <si>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</si>
  <si>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</si>
  <si>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</si>
  <si>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</si>
  <si>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</si>
  <si>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</si>
  <si>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</si>
  <si>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</si>
  <si>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</si>
  <si>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</si>
  <si>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</si>
  <si>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</si>
  <si>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</si>
  <si>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</si>
  <si>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</si>
  <si>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</si>
  <si>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</si>
  <si>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</si>
  <si>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</si>
  <si>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</si>
  <si>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</si>
  <si>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</si>
  <si>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</si>
  <si>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</si>
  <si>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</si>
  <si>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</si>
  <si>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</si>
  <si>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</si>
  <si>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</si>
  <si>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</si>
  <si>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</si>
  <si>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</si>
  <si>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</si>
  <si>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</si>
  <si>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</si>
  <si>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</si>
  <si>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</si>
  <si>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</si>
  <si>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</si>
  <si>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</si>
  <si>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</si>
  <si>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</si>
  <si>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</si>
  <si>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</si>
  <si>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</si>
  <si>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</si>
  <si>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</si>
  <si>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</si>
  <si>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</si>
  <si>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</si>
  <si>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</si>
  <si>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</si>
  <si>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</si>
  <si>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</si>
  <si>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</si>
  <si>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</si>
  <si>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</si>
  <si>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</si>
  <si>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</si>
  <si>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</si>
  <si>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</si>
  <si>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</si>
  <si>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</si>
  <si>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</si>
  <si>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</si>
  <si>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</si>
  <si>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</si>
  <si>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</si>
  <si>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</si>
  <si>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</si>
  <si>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</si>
  <si>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</si>
  <si>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</si>
  <si>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</si>
  <si>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</si>
  <si>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</si>
  <si>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</si>
  <si>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</si>
  <si>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</si>
  <si>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</si>
  <si>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</si>
  <si>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</si>
  <si>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</si>
  <si>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</si>
  <si>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</si>
  <si>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</si>
  <si>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</si>
  <si>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</si>
  <si>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</si>
  <si>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</si>
  <si>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</si>
  <si>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</si>
  <si>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</si>
  <si>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</si>
  <si>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</si>
  <si>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</si>
  <si>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</si>
  <si>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</si>
  <si>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</si>
  <si>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</si>
  <si>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</si>
  <si>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</si>
  <si>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</si>
  <si>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</si>
  <si>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</si>
  <si>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</si>
  <si>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</si>
  <si>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</si>
  <si>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</si>
  <si>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</si>
  <si>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</si>
  <si>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</si>
  <si>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</si>
  <si>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</si>
  <si>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</si>
  <si>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</si>
  <si>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</si>
  <si>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</si>
  <si>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</si>
  <si>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</si>
  <si>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</si>
  <si>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</si>
  <si>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</si>
  <si>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</si>
  <si>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</si>
  <si>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</si>
  <si>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</si>
  <si>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</si>
  <si>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</si>
  <si>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</si>
  <si>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</si>
  <si>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</si>
  <si>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</si>
  <si>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</si>
  <si>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</si>
  <si>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</si>
  <si>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</si>
  <si>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</si>
  <si>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</si>
  <si>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</si>
  <si>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</si>
  <si>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</si>
  <si>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</si>
  <si>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</si>
  <si>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</si>
  <si>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</si>
  <si>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</si>
  <si>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</si>
  <si>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</si>
  <si>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</si>
  <si>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</si>
  <si>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</si>
  <si>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</si>
  <si>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</si>
  <si>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</si>
  <si>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</si>
  <si>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</si>
  <si>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</si>
  <si>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</si>
  <si>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</si>
  <si>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</si>
  <si>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</si>
  <si>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</si>
  <si>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</si>
  <si>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</si>
  <si>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</si>
  <si>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</si>
  <si>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</si>
  <si>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</si>
  <si>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</si>
  <si>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</si>
  <si>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</si>
  <si>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</si>
  <si>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</si>
  <si>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</si>
  <si>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</si>
  <si>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</si>
  <si>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</si>
  <si>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</si>
  <si>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</si>
  <si>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</si>
  <si>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</si>
  <si>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</si>
  <si>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</si>
  <si>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</si>
  <si>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</si>
  <si>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</si>
  <si>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</si>
  <si>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</si>
  <si>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</si>
  <si>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</si>
  <si>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</si>
  <si>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</si>
  <si>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</si>
  <si>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</si>
  <si>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</si>
  <si>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</si>
  <si>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</si>
  <si>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</si>
  <si>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</si>
  <si>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</si>
  <si>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</si>
  <si>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</si>
  <si>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</si>
  <si>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</si>
  <si>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</si>
  <si>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</si>
  <si>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</si>
  <si>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</si>
  <si>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</si>
  <si>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</si>
  <si>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</si>
  <si>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</si>
  <si>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</si>
  <si>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</si>
  <si>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</si>
  <si>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</si>
  <si>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</si>
  <si>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</si>
  <si>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</si>
  <si>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</si>
  <si>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</si>
  <si>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</si>
  <si>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</si>
  <si>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</si>
  <si>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</si>
  <si>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</si>
  <si>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</si>
  <si>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</si>
  <si>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</si>
  <si>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</si>
  <si>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</si>
  <si>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</si>
  <si>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</si>
  <si>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</si>
  <si>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</si>
  <si>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</si>
  <si>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</si>
  <si>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</si>
  <si>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</si>
  <si>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</si>
  <si>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</si>
  <si>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</si>
  <si>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</si>
  <si>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</si>
  <si>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</si>
  <si>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</si>
  <si>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</si>
  <si>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</si>
  <si>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</si>
  <si>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</si>
  <si>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</si>
  <si>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</si>
  <si>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</si>
  <si>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</si>
  <si>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</si>
  <si>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</si>
  <si>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</si>
  <si>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</si>
  <si>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</si>
  <si>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</si>
  <si>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</si>
  <si>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</si>
  <si>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</si>
  <si>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</si>
  <si>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</si>
  <si>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</si>
  <si>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</si>
  <si>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</si>
  <si>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</si>
  <si>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</si>
  <si>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</si>
  <si>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</si>
  <si>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</si>
  <si>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</si>
  <si>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</si>
  <si>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</si>
  <si>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</si>
  <si>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</si>
  <si>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</si>
  <si>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</si>
  <si>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</si>
  <si>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</si>
  <si>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</si>
  <si>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</si>
  <si>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</si>
  <si>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</si>
  <si>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</si>
  <si>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</si>
  <si>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</si>
  <si>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</si>
  <si>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</si>
  <si>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</si>
  <si>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</si>
  <si>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</si>
  <si>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</si>
  <si>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</si>
  <si>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</si>
  <si>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</si>
  <si>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</si>
  <si>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</si>
  <si>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</si>
  <si>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</si>
  <si>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</si>
  <si>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</si>
  <si>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</si>
  <si>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</si>
  <si>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</si>
  <si>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</si>
  <si>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</si>
  <si>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</si>
  <si>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</si>
  <si>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</si>
  <si>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</si>
  <si>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</si>
  <si>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</si>
  <si>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</si>
  <si>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</si>
  <si>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</si>
  <si>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</si>
  <si>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</si>
  <si>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</si>
  <si>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</si>
  <si>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</si>
  <si>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</si>
  <si>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</si>
  <si>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</si>
  <si>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</si>
  <si>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</si>
  <si>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</si>
  <si>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</si>
  <si>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</si>
  <si>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</si>
  <si>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</si>
  <si>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</si>
  <si>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</si>
  <si>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</si>
  <si>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</si>
  <si>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</si>
  <si>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</si>
  <si>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</si>
  <si>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</si>
  <si>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</si>
  <si>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</si>
  <si>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</si>
  <si>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</si>
  <si>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</si>
  <si>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</si>
  <si>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</si>
  <si>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</si>
  <si>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</si>
  <si>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</si>
  <si>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</si>
  <si>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</si>
  <si>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</si>
  <si>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</si>
  <si>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</si>
  <si>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</si>
  <si>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</si>
  <si>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</si>
  <si>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</si>
  <si>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</si>
  <si>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</si>
  <si>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</si>
  <si>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</si>
  <si>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</si>
  <si>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</si>
  <si>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</si>
  <si>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</si>
  <si>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</si>
  <si>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</si>
  <si>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</si>
  <si>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</si>
  <si>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</si>
  <si>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</si>
  <si>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</si>
  <si>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</si>
  <si>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</si>
  <si>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</si>
  <si>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</si>
  <si>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</si>
  <si>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</si>
  <si>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</si>
  <si>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</si>
  <si>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</si>
  <si>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</si>
  <si>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</si>
  <si>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</si>
  <si>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</si>
  <si>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</si>
  <si>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</si>
  <si>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</si>
  <si>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</si>
  <si>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</si>
  <si>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</si>
  <si>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</si>
  <si>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</si>
  <si>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</si>
  <si>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</si>
  <si>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</si>
  <si>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</si>
  <si>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</si>
  <si>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</si>
  <si>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</si>
  <si>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</si>
  <si>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</si>
  <si>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</si>
  <si>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</si>
  <si>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</si>
  <si>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</si>
  <si>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</si>
  <si>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</si>
  <si>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</si>
  <si>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</si>
  <si>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</si>
  <si>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</si>
  <si>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</si>
  <si>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</si>
  <si>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</si>
  <si>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</si>
  <si>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</si>
  <si>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</si>
  <si>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</si>
  <si>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</si>
  <si>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</si>
  <si>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</si>
  <si>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</si>
  <si>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</si>
  <si>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</si>
  <si>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</si>
  <si>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</si>
  <si>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</si>
  <si>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</si>
  <si>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</si>
  <si>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</si>
  <si>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</si>
  <si>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</si>
  <si>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</si>
  <si>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</si>
  <si>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</si>
  <si>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</si>
  <si>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</si>
  <si>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</si>
  <si>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</si>
  <si>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</si>
  <si>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</si>
  <si>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</si>
  <si>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</si>
  <si>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</si>
  <si>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</si>
  <si>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</si>
  <si>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</si>
  <si>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</si>
  <si>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</si>
  <si>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</si>
  <si>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</si>
  <si>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</si>
  <si>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</si>
  <si>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</si>
  <si>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</si>
  <si>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</si>
  <si>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</si>
  <si>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</si>
  <si>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</si>
  <si>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</si>
  <si>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</si>
  <si>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</si>
  <si>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</si>
  <si>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</si>
  <si>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</si>
  <si>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</si>
  <si>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</si>
  <si>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</si>
  <si>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</si>
  <si>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</si>
  <si>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</si>
  <si>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</si>
  <si>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</si>
  <si>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</si>
  <si>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</si>
  <si>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</si>
  <si>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</si>
  <si>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</si>
  <si>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</si>
  <si>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</si>
  <si>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</si>
  <si>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</si>
  <si>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</si>
  <si>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</si>
  <si>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</si>
  <si>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</si>
  <si>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</si>
  <si>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</si>
  <si>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</si>
  <si>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</si>
  <si>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</si>
  <si>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</si>
  <si>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</si>
  <si>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</si>
  <si>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</si>
  <si>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</si>
  <si>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</si>
  <si>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</si>
  <si>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</si>
  <si>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</si>
  <si>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</si>
  <si>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</si>
  <si>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</si>
  <si>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</si>
  <si>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</si>
  <si>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</si>
  <si>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</si>
  <si>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</si>
  <si>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</si>
  <si>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</si>
  <si>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</si>
  <si>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</si>
  <si>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</si>
  <si>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</si>
  <si>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</si>
  <si>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</si>
  <si>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</si>
  <si>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</si>
  <si>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</si>
  <si>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</si>
  <si>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</si>
  <si>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</si>
  <si>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</si>
  <si>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</si>
  <si>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</si>
  <si>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</si>
  <si>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</si>
  <si>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</si>
  <si>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</si>
  <si>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</si>
  <si>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</si>
  <si>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</si>
  <si>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</si>
  <si>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</si>
  <si>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</si>
  <si>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</si>
  <si>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</si>
  <si>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</si>
  <si>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</si>
  <si>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</si>
  <si>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</si>
  <si>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</si>
  <si>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</si>
  <si>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</si>
  <si>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</si>
  <si>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</si>
  <si>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</si>
  <si>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</si>
  <si>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</si>
  <si>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</si>
  <si>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</si>
  <si>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</si>
  <si>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</si>
  <si>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</si>
  <si>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</si>
  <si>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</si>
  <si>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</si>
  <si>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</si>
  <si>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</si>
  <si>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</si>
  <si>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</si>
  <si>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</si>
  <si>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</si>
  <si>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</si>
  <si>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</si>
  <si>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</si>
  <si>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</si>
  <si>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</si>
  <si>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</si>
  <si>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</si>
  <si>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</si>
  <si>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</si>
  <si>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</si>
  <si>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</si>
  <si>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</si>
  <si>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</si>
  <si>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</si>
  <si>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</si>
  <si>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</si>
  <si>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</si>
  <si>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</si>
  <si>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</si>
  <si>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</si>
  <si>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</si>
  <si>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</si>
  <si>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</si>
  <si>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</si>
  <si>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</si>
  <si>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</si>
  <si>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</si>
  <si>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</si>
  <si>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</si>
  <si>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</si>
  <si>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</si>
  <si>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</si>
  <si>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</si>
  <si>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</si>
  <si>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</si>
  <si>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</si>
  <si>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</si>
  <si>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</si>
  <si>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</si>
  <si>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</si>
  <si>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</si>
  <si>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</si>
  <si>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</si>
  <si>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</si>
  <si>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</si>
  <si>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</si>
  <si>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</si>
  <si>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</si>
  <si>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</si>
  <si>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</si>
  <si>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</si>
  <si>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</si>
  <si>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</si>
  <si>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</si>
  <si>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</si>
  <si>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</si>
  <si>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</si>
  <si>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</si>
  <si>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</si>
  <si>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</si>
  <si>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</si>
  <si>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</si>
  <si>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</si>
  <si>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</si>
  <si>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</si>
  <si>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</si>
  <si>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</si>
  <si>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</si>
  <si>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</si>
  <si>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</si>
  <si>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</si>
  <si>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</si>
  <si>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</si>
  <si>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</si>
  <si>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</si>
  <si>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</si>
  <si>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</si>
  <si>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</si>
  <si>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</si>
  <si>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</si>
  <si>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</si>
  <si>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</si>
  <si>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</si>
  <si>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</si>
  <si>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</si>
  <si>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</si>
  <si>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</si>
  <si>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</si>
  <si>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</si>
  <si>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</si>
  <si>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</si>
  <si>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</si>
  <si>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</si>
  <si>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</si>
  <si>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</si>
  <si>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</si>
  <si>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</si>
  <si>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</si>
  <si>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</si>
  <si>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</si>
  <si>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</si>
  <si>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</si>
  <si>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</si>
  <si>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</si>
  <si>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</si>
  <si>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</si>
  <si>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</si>
  <si>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</si>
  <si>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</si>
  <si>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</si>
  <si>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</si>
  <si>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</si>
  <si>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</si>
  <si>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</si>
  <si>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</si>
  <si>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</si>
  <si>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</si>
  <si>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</si>
  <si>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</si>
  <si>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</si>
  <si>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</si>
  <si>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</si>
  <si>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</si>
  <si>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</si>
  <si>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</si>
  <si>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</si>
  <si>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</si>
  <si>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</si>
  <si>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</si>
  <si>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</si>
  <si>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</si>
  <si>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</si>
  <si>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</si>
  <si>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</si>
  <si>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</si>
  <si>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</si>
  <si>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</si>
  <si>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</si>
  <si>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</si>
  <si>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</si>
  <si>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</si>
  <si>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</si>
  <si>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</si>
  <si>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</si>
  <si>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</si>
  <si>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</si>
  <si>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</si>
  <si>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</si>
  <si>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</si>
  <si>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</si>
  <si>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</si>
  <si>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</si>
  <si>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</si>
  <si>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</si>
  <si>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</si>
  <si>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</si>
  <si>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</si>
  <si>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</si>
  <si>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</si>
  <si>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</si>
  <si>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</si>
  <si>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</si>
  <si>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</si>
  <si>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</si>
  <si>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</si>
  <si>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</si>
  <si>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</si>
  <si>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</si>
  <si>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</si>
  <si>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</si>
  <si>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</si>
  <si>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</si>
  <si>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</si>
  <si>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</si>
  <si>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</si>
  <si>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</si>
  <si>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</si>
  <si>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</si>
  <si>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</si>
  <si>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</si>
  <si>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</si>
  <si>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</si>
  <si>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</si>
  <si>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</si>
  <si>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</si>
  <si>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</si>
  <si>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</si>
  <si>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</si>
  <si>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</si>
  <si>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</si>
  <si>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</si>
  <si>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</si>
  <si>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</si>
  <si>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</si>
  <si>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</si>
  <si>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</si>
  <si>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</si>
  <si>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</si>
  <si>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</si>
  <si>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</si>
  <si>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</si>
  <si>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</si>
  <si>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</si>
  <si>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</si>
  <si>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</si>
  <si>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</si>
  <si>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</si>
  <si>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</si>
  <si>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</si>
  <si>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</si>
  <si>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</si>
  <si>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</si>
  <si>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</si>
  <si>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</si>
  <si>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</si>
  <si>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</si>
  <si>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</si>
  <si>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</si>
  <si>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</si>
  <si>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</si>
  <si>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</si>
  <si>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</si>
  <si>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</si>
  <si>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</si>
  <si>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</si>
  <si>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</si>
  <si>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</si>
  <si>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</si>
  <si>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</si>
  <si>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</si>
  <si>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</si>
  <si>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</si>
  <si>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</si>
  <si>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</si>
  <si>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</si>
  <si>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</si>
  <si>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</si>
  <si>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</si>
  <si>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</si>
  <si>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</si>
  <si>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</si>
  <si>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</si>
  <si>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</si>
  <si>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</si>
  <si>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</si>
  <si>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</si>
  <si>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</si>
  <si>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</si>
  <si>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</si>
  <si>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</si>
  <si>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</si>
  <si>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</si>
  <si>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</si>
  <si>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</si>
  <si>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</si>
  <si>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</si>
  <si>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</si>
  <si>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</si>
  <si>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</si>
  <si>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</si>
  <si>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</si>
  <si>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</si>
  <si>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</si>
  <si>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</si>
  <si>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</si>
  <si>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</si>
  <si>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</si>
  <si>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</si>
  <si>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</si>
  <si>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</si>
  <si>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</si>
  <si>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</si>
  <si>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</si>
  <si>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</si>
  <si>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</si>
  <si>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</si>
  <si>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</si>
  <si>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</si>
  <si>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</si>
  <si>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</si>
  <si>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</si>
  <si>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</si>
  <si>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</si>
  <si>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</si>
  <si>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</si>
  <si>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</si>
  <si>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</si>
  <si>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</si>
  <si>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</si>
  <si>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</si>
  <si>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</si>
  <si>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</si>
  <si>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</si>
  <si>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</si>
  <si>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</si>
  <si>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</si>
  <si>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</si>
  <si>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</si>
  <si>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</si>
  <si>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</si>
  <si>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</si>
  <si>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</si>
  <si>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</si>
  <si>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</si>
  <si>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</si>
  <si>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</si>
  <si>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</si>
  <si>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</si>
  <si>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</si>
  <si>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</si>
  <si>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</si>
  <si>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</si>
  <si>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</si>
  <si>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</si>
  <si>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</si>
  <si>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</si>
  <si>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</si>
  <si>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</si>
  <si>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</si>
  <si>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</si>
  <si>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</si>
  <si>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</si>
  <si>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</si>
  <si>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</si>
  <si>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</si>
  <si>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</si>
  <si>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</si>
  <si>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</si>
  <si>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</si>
  <si>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</si>
  <si>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</si>
  <si>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</si>
  <si>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</si>
  <si>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</si>
  <si>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</si>
  <si>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</si>
  <si>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</si>
  <si>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</si>
  <si>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</si>
  <si>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</si>
  <si>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</si>
  <si>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</si>
  <si>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</si>
  <si>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</si>
  <si>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</si>
  <si>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</si>
  <si>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</si>
  <si>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</si>
  <si>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</si>
  <si>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</si>
  <si>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</si>
  <si>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</si>
  <si>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</si>
  <si>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</si>
  <si>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</si>
  <si>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</si>
  <si>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</si>
  <si>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</si>
  <si>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</si>
  <si>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</si>
  <si>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</si>
  <si>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</si>
  <si>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</si>
  <si>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</si>
  <si>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</si>
  <si>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</si>
  <si>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</si>
  <si>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</si>
  <si>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</si>
  <si>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</si>
  <si>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</si>
  <si>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</si>
  <si>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</si>
  <si>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</si>
  <si>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</si>
  <si>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</si>
  <si>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</si>
  <si>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</si>
  <si>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</si>
  <si>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</si>
  <si>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</si>
  <si>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</si>
  <si>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</si>
  <si>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</si>
  <si>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</si>
  <si>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</si>
  <si>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</si>
  <si>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</si>
  <si>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</si>
  <si>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</si>
  <si>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</si>
  <si>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</si>
  <si>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</si>
  <si>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</si>
  <si>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</si>
  <si>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</si>
  <si>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</si>
  <si>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</si>
  <si>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</si>
  <si>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</si>
  <si>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</si>
  <si>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</si>
  <si>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</si>
  <si>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</si>
  <si>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</si>
  <si>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</si>
  <si>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</si>
  <si>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</si>
  <si>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</si>
  <si>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</si>
  <si>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</si>
  <si>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</si>
  <si>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</si>
  <si>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</si>
  <si>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</si>
  <si>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</si>
  <si>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</si>
  <si>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</si>
  <si>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</si>
  <si>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</si>
  <si>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</si>
  <si>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</si>
  <si>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</si>
  <si>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</si>
  <si>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</si>
  <si>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</si>
  <si>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</si>
  <si>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</si>
  <si>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</si>
  <si>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</si>
  <si>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</si>
  <si>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</si>
  <si>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</si>
  <si>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</si>
  <si>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</si>
  <si>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</si>
  <si>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</si>
  <si>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</si>
  <si>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</si>
  <si>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</si>
  <si>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</si>
  <si>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</si>
  <si>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</si>
  <si>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</si>
  <si>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</si>
  <si>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</si>
  <si>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</si>
  <si>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</si>
  <si>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</si>
  <si>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</si>
  <si>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</si>
  <si>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</si>
  <si>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</si>
  <si>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</si>
  <si>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</si>
  <si>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</si>
  <si>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</si>
  <si>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</si>
  <si>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</si>
  <si>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</si>
  <si>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</si>
  <si>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</si>
  <si>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</si>
  <si>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</si>
  <si>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</si>
  <si>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</si>
  <si>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</si>
  <si>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</si>
  <si>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</si>
  <si>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</si>
  <si>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</si>
  <si>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</si>
  <si>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</si>
  <si>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</si>
  <si>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</si>
  <si>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</si>
  <si>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</si>
  <si>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</si>
  <si>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</si>
  <si>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</si>
  <si>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</si>
  <si>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</si>
  <si>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</si>
  <si>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</si>
  <si>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</si>
  <si>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</si>
  <si>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</si>
  <si>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</si>
  <si>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</si>
  <si>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</si>
  <si>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</si>
  <si>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</si>
  <si>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</si>
  <si>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</si>
  <si>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</si>
  <si>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</si>
  <si>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</si>
  <si>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</si>
  <si>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</si>
  <si>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</si>
  <si>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</si>
  <si>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</si>
  <si>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</si>
  <si>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</si>
  <si>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</si>
  <si>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</si>
  <si>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</si>
  <si>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</si>
  <si>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</si>
  <si>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</si>
  <si>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</si>
  <si>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</si>
  <si>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</si>
  <si>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</si>
  <si>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</si>
  <si>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</si>
  <si>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</si>
  <si>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</si>
  <si>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</si>
  <si>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</si>
  <si>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</si>
  <si>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</si>
  <si>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</si>
  <si>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</si>
  <si>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</si>
  <si>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</si>
  <si>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</si>
  <si>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</si>
  <si>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</si>
  <si>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</si>
  <si>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</si>
  <si>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</si>
  <si>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</si>
  <si>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</si>
  <si>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</si>
  <si>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</si>
  <si>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</si>
  <si>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</si>
  <si>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</si>
  <si>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</si>
  <si>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</si>
  <si>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</si>
  <si>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</si>
  <si>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</si>
  <si>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</si>
  <si>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</si>
  <si>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</si>
  <si>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</si>
  <si>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</si>
  <si>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</si>
  <si>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</si>
  <si>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</si>
  <si>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</si>
  <si>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</si>
  <si>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</si>
  <si>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</si>
  <si>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</si>
  <si>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</si>
  <si>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</si>
  <si>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</si>
  <si>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</si>
  <si>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</si>
  <si>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</si>
  <si>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</si>
  <si>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</si>
  <si>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</si>
  <si>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</si>
  <si>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</si>
  <si>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</si>
  <si>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</si>
  <si>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</si>
  <si>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</si>
  <si>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</si>
  <si>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</si>
  <si>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</si>
  <si>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</si>
  <si>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</si>
  <si>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</si>
  <si>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</si>
  <si>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</si>
  <si>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</si>
  <si>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</si>
  <si>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</si>
  <si>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</si>
  <si>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</si>
  <si>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</si>
  <si>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</si>
  <si>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</si>
  <si>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</si>
  <si>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</si>
  <si>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</si>
  <si>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</si>
  <si>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</si>
  <si>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</si>
  <si>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</si>
  <si>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</si>
  <si>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</si>
  <si>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</si>
  <si>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</si>
  <si>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</si>
  <si>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</si>
  <si>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</si>
  <si>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</si>
  <si>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</si>
  <si>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</si>
  <si>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</si>
  <si>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</si>
  <si>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</si>
  <si>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</si>
  <si>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</si>
  <si>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</si>
  <si>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</si>
  <si>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</si>
  <si>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</si>
  <si>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</si>
  <si>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</si>
  <si>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</si>
  <si>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</si>
  <si>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</si>
  <si>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</si>
  <si>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</si>
  <si>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</si>
  <si>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</si>
  <si>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</si>
  <si>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</si>
  <si>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</si>
  <si>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</si>
  <si>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</si>
  <si>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</si>
  <si>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</si>
  <si>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</si>
  <si>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</si>
  <si>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</si>
  <si>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</si>
  <si>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</si>
  <si>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</si>
  <si>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</si>
  <si>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</si>
  <si>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</si>
  <si>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</si>
  <si>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</si>
  <si>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</si>
  <si>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</si>
  <si>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</si>
  <si>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</si>
  <si>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</si>
  <si>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</si>
  <si>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</si>
  <si>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</si>
  <si>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</si>
  <si>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</si>
  <si>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</si>
  <si>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</si>
  <si>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</si>
  <si>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</si>
  <si>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</si>
  <si>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</si>
  <si>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</si>
  <si>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</si>
  <si>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</si>
  <si>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</si>
  <si>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</si>
  <si>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</si>
  <si>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</si>
  <si>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</si>
  <si>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</si>
  <si>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</si>
  <si>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</si>
  <si>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</si>
  <si>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</si>
  <si>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</si>
  <si>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</si>
  <si>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</si>
  <si>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</si>
  <si>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</si>
  <si>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</si>
  <si>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</si>
  <si>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</si>
  <si>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</si>
  <si>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</si>
  <si>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</si>
  <si>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</si>
  <si>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</si>
  <si>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</si>
  <si>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</si>
  <si>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</si>
  <si>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</si>
  <si>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</si>
  <si>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</si>
  <si>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</si>
  <si>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</si>
  <si>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</si>
  <si>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</si>
  <si>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</si>
  <si>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</si>
  <si>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</si>
  <si>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</si>
  <si>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</si>
  <si>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</si>
  <si>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</si>
  <si>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</si>
  <si>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</si>
  <si>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</si>
  <si>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</si>
  <si>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</si>
  <si>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</si>
  <si>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</si>
  <si>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</si>
  <si>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</si>
  <si>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</si>
  <si>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</si>
  <si>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</si>
  <si>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</si>
  <si>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</si>
  <si>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</si>
  <si>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</si>
  <si>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</si>
  <si>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</si>
  <si>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</si>
  <si>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</si>
  <si>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</si>
  <si>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</si>
  <si>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</si>
  <si>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</si>
  <si>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</si>
  <si>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</si>
  <si>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</si>
  <si>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</si>
  <si>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</si>
  <si>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</si>
  <si>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</si>
  <si>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</si>
  <si>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</si>
  <si>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</si>
  <si>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</si>
  <si>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</si>
  <si>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</si>
  <si>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</si>
  <si>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</si>
  <si>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</si>
  <si>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</si>
  <si>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</si>
  <si>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</si>
  <si>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</si>
  <si>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</si>
  <si>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</si>
  <si>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</si>
  <si>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</si>
  <si>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</si>
  <si>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</si>
  <si>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</si>
  <si>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</si>
  <si>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</si>
  <si>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</si>
  <si>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</si>
  <si>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</si>
  <si>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</si>
  <si>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</si>
  <si>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</si>
  <si>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</si>
  <si>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</si>
  <si>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</si>
  <si>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</si>
  <si>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</si>
  <si>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</si>
  <si>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</si>
  <si>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</si>
  <si>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</si>
  <si>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</si>
  <si>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</si>
  <si>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</si>
  <si>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</si>
  <si>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</si>
  <si>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</si>
  <si>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</si>
  <si>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</si>
  <si>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</si>
  <si>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</si>
  <si>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</si>
  <si>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</si>
  <si>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</si>
  <si>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</si>
  <si>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</si>
  <si>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</si>
  <si>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</si>
  <si>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</si>
  <si>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</si>
  <si>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</si>
  <si>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</si>
  <si>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</si>
  <si>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</si>
  <si>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</si>
  <si>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</si>
  <si>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</si>
  <si>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</si>
  <si>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</si>
  <si>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</si>
  <si>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</si>
  <si>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</si>
  <si>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</si>
  <si>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</si>
  <si>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</si>
  <si>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</si>
  <si>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</si>
  <si>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</si>
  <si>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</si>
  <si>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</si>
  <si>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</si>
  <si>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</si>
  <si>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</si>
  <si>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</si>
  <si>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</si>
  <si>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</si>
  <si>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</si>
  <si>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</si>
  <si>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</si>
  <si>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</si>
  <si>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</si>
  <si>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</si>
  <si>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</si>
  <si>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</si>
  <si>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</si>
  <si>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</si>
  <si>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</si>
  <si>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</si>
  <si>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</si>
  <si>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</si>
  <si>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</si>
  <si>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</si>
  <si>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</si>
  <si>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</si>
  <si>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</si>
  <si>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</si>
  <si>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</si>
  <si>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</si>
  <si>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</si>
  <si>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</si>
  <si>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</si>
  <si>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</si>
  <si>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</si>
  <si>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</si>
  <si>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</si>
  <si>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</si>
  <si>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</si>
  <si>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</si>
  <si>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</si>
  <si>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</si>
  <si>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</si>
  <si>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</si>
  <si>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</si>
  <si>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</si>
  <si>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</si>
  <si>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</si>
  <si>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</si>
  <si>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</si>
  <si>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</si>
  <si>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</si>
  <si>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</si>
  <si>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</si>
  <si>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</si>
  <si>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</si>
  <si>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</si>
  <si>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</si>
  <si>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</si>
  <si>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</si>
  <si>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</si>
  <si>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</si>
  <si>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</si>
  <si>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</si>
  <si>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</si>
  <si>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</si>
  <si>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</si>
  <si>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</si>
  <si>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</si>
  <si>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</si>
  <si>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</si>
  <si>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</si>
  <si>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</si>
  <si>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</si>
  <si>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</si>
  <si>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</si>
  <si>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</si>
  <si>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</si>
  <si>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</si>
  <si>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</si>
  <si>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</si>
  <si>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</si>
  <si>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</si>
  <si>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</si>
  <si>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</si>
  <si>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</si>
  <si>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</si>
  <si>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</si>
  <si>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</si>
  <si>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</si>
  <si>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</si>
  <si>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</si>
  <si>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</si>
  <si>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</si>
  <si>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</si>
  <si>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</si>
  <si>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</si>
  <si>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</si>
  <si>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</si>
  <si>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</si>
  <si>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</si>
  <si>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</si>
  <si>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</si>
  <si>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</si>
  <si>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</si>
  <si>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</si>
  <si>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</si>
  <si>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</si>
  <si>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</si>
  <si>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</si>
  <si>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</si>
  <si>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</si>
  <si>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</si>
  <si>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</si>
  <si>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</si>
  <si>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</si>
  <si>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</si>
  <si>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</si>
  <si>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</si>
  <si>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</si>
  <si>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</si>
  <si>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</si>
  <si>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</si>
  <si>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</si>
  <si>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</si>
  <si>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</si>
  <si>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</si>
  <si>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</si>
  <si>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</si>
  <si>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</si>
  <si>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</si>
  <si>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</si>
  <si>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</si>
  <si>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</si>
  <si>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</si>
  <si>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</si>
  <si>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</si>
  <si>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</si>
  <si>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</si>
  <si>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</si>
  <si>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</si>
  <si>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</si>
  <si>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</si>
  <si>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</si>
  <si>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</si>
  <si>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</si>
  <si>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</si>
  <si>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</si>
  <si>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</si>
  <si>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</si>
  <si>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</si>
  <si>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</si>
  <si>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</si>
  <si>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</si>
  <si>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</si>
  <si>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</si>
  <si>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</si>
  <si>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</si>
  <si>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</si>
  <si>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</si>
  <si>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</si>
  <si>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</si>
  <si>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</si>
  <si>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</si>
  <si>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</si>
  <si>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</si>
  <si>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</si>
  <si>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</si>
  <si>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</si>
  <si>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</si>
  <si>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</si>
  <si>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</si>
  <si>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</si>
  <si>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</si>
  <si>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</si>
  <si>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</si>
  <si>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</si>
  <si>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</si>
  <si>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</si>
  <si>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</si>
  <si>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</si>
  <si>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</si>
  <si>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</si>
  <si>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</si>
  <si>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</si>
  <si>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</si>
  <si>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</si>
  <si>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</si>
  <si>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</si>
  <si>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</si>
  <si>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</si>
  <si>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</si>
  <si>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</si>
  <si>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</si>
  <si>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</si>
  <si>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</si>
  <si>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</si>
  <si>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</si>
  <si>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</si>
  <si>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</si>
  <si>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</si>
  <si>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</si>
  <si>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</si>
  <si>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</si>
  <si>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</si>
  <si>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</si>
  <si>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</si>
  <si>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</si>
  <si>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</si>
  <si>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</si>
  <si>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</si>
  <si>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</si>
  <si>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</si>
  <si>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</si>
  <si>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</si>
  <si>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</si>
  <si>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</si>
  <si>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</si>
  <si>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</si>
  <si>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</si>
  <si>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</si>
  <si>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</si>
  <si>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</si>
  <si>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</si>
  <si>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</si>
  <si>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</si>
  <si>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</si>
  <si>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</si>
  <si>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</si>
  <si>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</si>
  <si>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</si>
  <si>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</si>
  <si>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</si>
  <si>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</si>
  <si>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</si>
  <si>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</si>
  <si>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</si>
  <si>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</si>
  <si>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</si>
  <si>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</si>
  <si>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</si>
  <si>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</si>
  <si>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</si>
  <si>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</si>
  <si>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</si>
  <si>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</si>
  <si>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</si>
  <si>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</si>
  <si>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</si>
  <si>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</si>
  <si>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</si>
  <si>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</si>
  <si>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</si>
  <si>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</si>
  <si>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</si>
  <si>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</si>
  <si>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</si>
  <si>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</si>
  <si>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</si>
  <si>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</si>
  <si>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</si>
  <si>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</si>
  <si>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</si>
  <si>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</si>
  <si>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</si>
  <si>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</si>
  <si>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</si>
  <si>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</si>
  <si>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</si>
  <si>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</si>
  <si>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</si>
  <si>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</si>
  <si>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</si>
  <si>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</si>
  <si>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</si>
  <si>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</si>
  <si>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</si>
  <si>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</si>
  <si>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</si>
  <si>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</si>
  <si>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</si>
  <si>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</si>
  <si>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</si>
  <si>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</si>
  <si>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</si>
  <si>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</si>
  <si>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</si>
  <si>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</si>
  <si>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</si>
  <si>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</si>
  <si>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</si>
  <si>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</si>
  <si>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</si>
  <si>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</si>
  <si>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</si>
  <si>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</si>
  <si>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</si>
  <si>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</si>
  <si>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</si>
  <si>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</si>
  <si>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</si>
  <si>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</si>
  <si>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</si>
  <si>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</si>
  <si>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</si>
  <si>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</si>
  <si>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</si>
  <si>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</si>
  <si>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</si>
  <si>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</si>
  <si>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</si>
  <si>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</si>
  <si>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</si>
  <si>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</si>
  <si>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</si>
  <si>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</si>
  <si>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</si>
  <si>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</si>
  <si>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</si>
  <si>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</si>
  <si>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</si>
  <si>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</si>
  <si>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</si>
  <si>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</si>
  <si>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</si>
  <si>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</si>
  <si>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</si>
  <si>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</si>
  <si>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</si>
  <si>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</si>
  <si>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</si>
  <si>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</si>
  <si>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</si>
  <si>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</si>
  <si>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</si>
  <si>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</si>
  <si>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</si>
  <si>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</si>
  <si>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</si>
  <si>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</si>
  <si>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</si>
  <si>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</si>
  <si>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</si>
  <si>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</si>
  <si>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</si>
  <si>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</si>
  <si>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</si>
  <si>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</si>
  <si>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</si>
  <si>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</si>
  <si>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</si>
  <si>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</si>
  <si>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</si>
  <si>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</si>
  <si>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</si>
  <si>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</si>
  <si>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</si>
  <si>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</si>
  <si>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</si>
  <si>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</si>
  <si>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</si>
  <si>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</si>
  <si>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</si>
  <si>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</si>
  <si>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</si>
  <si>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</si>
  <si>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</si>
  <si>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</si>
  <si>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</si>
  <si>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</si>
  <si>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</si>
  <si>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</si>
  <si>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</si>
  <si>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</si>
  <si>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</si>
  <si>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</si>
  <si>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</si>
  <si>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</si>
  <si>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</si>
  <si>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</si>
  <si>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</si>
  <si>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</si>
  <si>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</si>
  <si>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</si>
  <si>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</si>
  <si>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</si>
  <si>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</si>
  <si>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</si>
  <si>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</si>
  <si>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</si>
  <si>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</si>
  <si>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</si>
  <si>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</si>
  <si>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</si>
  <si>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</si>
  <si>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</si>
  <si>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</si>
  <si>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</si>
  <si>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</si>
  <si>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</si>
  <si>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</si>
  <si>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</si>
  <si>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</si>
  <si>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</si>
  <si>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</si>
  <si>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</si>
  <si>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</si>
  <si>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</si>
  <si>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</si>
  <si>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</si>
  <si>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</si>
  <si>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</si>
  <si>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</si>
  <si>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</si>
  <si>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</si>
  <si>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</si>
  <si>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</si>
  <si>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</si>
  <si>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</si>
  <si>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</si>
  <si>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</si>
  <si>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</si>
  <si>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</si>
  <si>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</si>
  <si>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</si>
  <si>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</si>
  <si>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</si>
  <si>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</si>
  <si>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</si>
  <si>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</si>
  <si>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</si>
  <si>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</si>
  <si>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</si>
  <si>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</si>
  <si>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</si>
  <si>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</si>
  <si>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</si>
  <si>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</si>
  <si>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</si>
  <si>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</si>
  <si>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</si>
  <si>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</si>
  <si>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</si>
  <si>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</si>
  <si>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</si>
  <si>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</si>
  <si>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</si>
  <si>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</si>
  <si>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</si>
  <si>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</si>
  <si>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</si>
  <si>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</si>
  <si>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</si>
  <si>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</si>
  <si>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</si>
  <si>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</si>
  <si>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</si>
  <si>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</si>
  <si>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</si>
  <si>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</si>
  <si>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</si>
  <si>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</si>
  <si>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</si>
  <si>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</si>
  <si>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</si>
  <si>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</si>
  <si>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</si>
  <si>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</si>
  <si>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</si>
  <si>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</si>
  <si>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</si>
  <si>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</si>
  <si>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</si>
  <si>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</si>
  <si>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</si>
  <si>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</si>
  <si>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</si>
  <si>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</si>
  <si>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</si>
  <si>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</si>
  <si>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</si>
  <si>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</si>
  <si>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</si>
  <si>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</si>
  <si>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</si>
  <si>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</si>
  <si>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</si>
  <si>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</si>
  <si>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</si>
  <si>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</si>
  <si>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</si>
  <si>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</si>
  <si>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</si>
  <si>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</si>
  <si>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</si>
  <si>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</si>
  <si>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</si>
  <si>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</si>
  <si>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</si>
  <si>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</si>
  <si>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</si>
  <si>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</si>
  <si>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</si>
  <si>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</si>
  <si>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</si>
  <si>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</si>
  <si>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</si>
  <si>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</si>
  <si>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</si>
  <si>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</si>
  <si>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</si>
  <si>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</si>
  <si>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</si>
  <si>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</si>
  <si>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</si>
  <si>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</si>
  <si>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</si>
  <si>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</si>
  <si>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</si>
  <si>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</si>
  <si>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</si>
  <si>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</si>
  <si>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</si>
  <si>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</si>
  <si>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</si>
  <si>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</si>
  <si>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</si>
  <si>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</si>
  <si>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</si>
  <si>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</si>
  <si>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</si>
  <si>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</si>
  <si>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</si>
  <si>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</si>
  <si>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</si>
  <si>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</si>
  <si>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</si>
  <si>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</si>
  <si>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</si>
  <si>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</si>
  <si>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</si>
  <si>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</si>
  <si>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</si>
  <si>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</si>
  <si>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</si>
  <si>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</si>
  <si>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</si>
  <si>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</si>
  <si>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</si>
  <si>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</si>
  <si>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</si>
  <si>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</si>
  <si>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</si>
  <si>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</si>
  <si>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</si>
  <si>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</si>
  <si>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</si>
  <si>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</si>
  <si>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</si>
  <si>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</si>
  <si>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</si>
  <si>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</si>
  <si>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</si>
  <si>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</si>
  <si>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</si>
  <si>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</si>
  <si>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</si>
  <si>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</si>
  <si>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</si>
  <si>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</si>
  <si>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</si>
  <si>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</si>
  <si>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</si>
  <si>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</si>
  <si>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</si>
  <si>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</si>
  <si>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</si>
  <si>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</si>
  <si>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</si>
  <si>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</si>
  <si>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</si>
  <si>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</si>
  <si>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</si>
  <si>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</si>
  <si>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</si>
  <si>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</si>
  <si>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</si>
  <si>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</si>
  <si>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</si>
  <si>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</si>
  <si>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</si>
  <si>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</si>
  <si>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</si>
  <si>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</si>
  <si>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</si>
  <si>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</si>
  <si>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</si>
  <si>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</si>
  <si>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</si>
  <si>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</si>
  <si>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</si>
  <si>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</si>
  <si>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</si>
  <si>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</si>
  <si>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</si>
  <si>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</si>
  <si>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</si>
  <si>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</si>
  <si>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</si>
  <si>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</si>
  <si>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</si>
  <si>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</si>
  <si>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</si>
  <si>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</si>
  <si>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</si>
  <si>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</si>
  <si>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</si>
  <si>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</si>
  <si>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</si>
  <si>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</si>
  <si>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</si>
  <si>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</si>
  <si>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</si>
  <si>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</si>
  <si>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</si>
  <si>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</si>
  <si>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</si>
  <si>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</si>
  <si>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</si>
  <si>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</si>
  <si>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</si>
  <si>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</si>
  <si>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</si>
  <si>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</si>
  <si>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</si>
  <si>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</si>
  <si>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</si>
  <si>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</si>
  <si>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</si>
  <si>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</si>
  <si>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</si>
  <si>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</si>
  <si>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</si>
  <si>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</si>
  <si>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</si>
  <si>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</si>
  <si>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</si>
  <si>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</si>
  <si>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</si>
  <si>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</si>
  <si>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</si>
  <si>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</si>
  <si>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</si>
  <si>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</si>
  <si>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</si>
  <si>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</si>
  <si>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</si>
  <si>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</si>
  <si>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</si>
  <si>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</si>
  <si>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</si>
  <si>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</si>
  <si>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</si>
  <si>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</si>
  <si>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</si>
  <si>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</si>
  <si>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</si>
  <si>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</si>
  <si>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</si>
  <si>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</si>
  <si>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</si>
  <si>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</si>
  <si>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</si>
  <si>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</si>
  <si>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</si>
  <si>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</si>
  <si>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</si>
  <si>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</si>
  <si>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</si>
  <si>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</si>
  <si>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</si>
  <si>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</si>
  <si>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</si>
  <si>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</si>
  <si>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</si>
  <si>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</si>
  <si>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</si>
  <si>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</si>
  <si>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</si>
  <si>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</si>
  <si>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</si>
  <si>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</si>
  <si>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</si>
  <si>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</si>
  <si>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</si>
  <si>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</si>
  <si>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</si>
  <si>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</si>
  <si>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</si>
  <si>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</si>
  <si>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</si>
  <si>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</si>
  <si>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</si>
  <si>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</si>
  <si>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</si>
  <si>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</si>
  <si>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</si>
  <si>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</si>
  <si>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</si>
  <si>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</si>
  <si>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</si>
  <si>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</si>
  <si>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</si>
  <si>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</si>
  <si>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</si>
  <si>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</si>
  <si>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</si>
  <si>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</si>
  <si>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</si>
  <si>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</si>
  <si>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</si>
  <si>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</si>
  <si>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</si>
  <si>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</si>
  <si>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</si>
  <si>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</si>
  <si>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</si>
  <si>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</si>
  <si>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</si>
  <si>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</si>
  <si>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</si>
  <si>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</si>
  <si>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</si>
  <si>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</si>
  <si>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</si>
  <si>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</si>
  <si>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</si>
  <si>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</si>
  <si>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</si>
  <si>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</si>
  <si>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</si>
  <si>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</si>
  <si>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</si>
  <si>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</si>
  <si>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</si>
  <si>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</si>
  <si>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</si>
  <si>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</si>
  <si>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</si>
  <si>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</si>
  <si>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</si>
  <si>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</si>
  <si>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</si>
  <si>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</si>
  <si>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</si>
  <si>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</si>
  <si>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</si>
  <si>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</si>
  <si>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</si>
  <si>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</si>
  <si>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</si>
  <si>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</si>
  <si>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</si>
  <si>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</si>
  <si>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</si>
  <si>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</si>
  <si>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</si>
  <si>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</si>
  <si>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</si>
  <si>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</si>
  <si>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</si>
  <si>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</si>
  <si>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</si>
  <si>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</si>
  <si>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</si>
  <si>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</si>
  <si>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</si>
  <si>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</si>
  <si>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</si>
  <si>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</si>
  <si>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</si>
  <si>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</si>
  <si>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</si>
  <si>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</si>
  <si>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</si>
  <si>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</si>
  <si>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</si>
  <si>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</si>
  <si>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</si>
  <si>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</si>
  <si>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</si>
  <si>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</si>
  <si>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</si>
  <si>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</si>
  <si>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</si>
  <si>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</si>
  <si>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</si>
  <si>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</si>
  <si>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</si>
  <si>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</si>
  <si>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</si>
  <si>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</si>
  <si>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</si>
  <si>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</si>
  <si>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</si>
  <si>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</si>
  <si>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</si>
  <si>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</si>
  <si>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</si>
  <si>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</si>
  <si>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</si>
  <si>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</si>
  <si>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</si>
  <si>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</si>
  <si>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</si>
  <si>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</si>
  <si>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</si>
  <si>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</si>
  <si>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</si>
  <si>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</si>
  <si>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</si>
  <si>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</si>
  <si>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</si>
  <si>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</si>
  <si>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</si>
  <si>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</si>
  <si>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</si>
  <si>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</si>
  <si>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</si>
  <si>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</si>
  <si>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</si>
  <si>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</si>
  <si>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</si>
  <si>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</si>
  <si>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</si>
  <si>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</si>
  <si>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</si>
  <si>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</si>
  <si>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</si>
  <si>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</si>
  <si>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</si>
  <si>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</si>
  <si>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</si>
  <si>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</si>
  <si>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</si>
  <si>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</si>
  <si>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</si>
  <si>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</si>
  <si>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</si>
  <si>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</si>
  <si>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</si>
  <si>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</si>
  <si>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</si>
  <si>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</si>
  <si>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</si>
  <si>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</si>
  <si>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</si>
  <si>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</si>
  <si>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</si>
  <si>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</si>
  <si>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</si>
  <si>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</si>
  <si>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</si>
  <si>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</si>
  <si>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</si>
  <si>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</si>
  <si>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</si>
  <si>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</si>
  <si>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</si>
  <si>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</si>
  <si>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</si>
  <si>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</si>
  <si>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</si>
  <si>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</si>
  <si>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</si>
  <si>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</si>
  <si>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</si>
  <si>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</si>
  <si>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</si>
  <si>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</si>
  <si>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</si>
  <si>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</si>
  <si>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</si>
  <si>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</si>
  <si>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</si>
  <si>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</si>
  <si>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</si>
  <si>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</si>
  <si>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</si>
  <si>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</si>
  <si>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</si>
  <si>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</si>
  <si>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</si>
  <si>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</si>
  <si>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</si>
  <si>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</si>
  <si>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</si>
  <si>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</si>
  <si>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</si>
  <si>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</si>
  <si>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</si>
  <si>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</si>
  <si>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</si>
  <si>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</si>
  <si>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</si>
  <si>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</si>
  <si>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</si>
  <si>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</si>
  <si>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</si>
  <si>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</si>
  <si>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</si>
  <si>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</si>
  <si>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</si>
  <si>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</si>
  <si>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</si>
  <si>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</si>
  <si>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</si>
  <si>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</si>
  <si>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</si>
  <si>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</si>
  <si>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</si>
  <si>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</si>
  <si>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</si>
  <si>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</si>
  <si>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</si>
  <si>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</si>
  <si>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</si>
  <si>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</si>
  <si>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</si>
  <si>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</si>
  <si>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</si>
  <si>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</si>
  <si>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</si>
  <si>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</si>
  <si>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</si>
  <si>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</si>
  <si>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</si>
  <si>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</si>
  <si>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</si>
  <si>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</si>
  <si>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</si>
  <si>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</si>
  <si>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</si>
  <si>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</si>
  <si>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</si>
  <si>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</si>
  <si>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</si>
  <si>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</si>
  <si>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</si>
  <si>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</si>
  <si>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</si>
  <si>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</si>
  <si>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</si>
  <si>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</si>
  <si>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</si>
  <si>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</si>
  <si>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</si>
  <si>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</si>
  <si>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</si>
  <si>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</si>
  <si>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</si>
  <si>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</si>
  <si>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</si>
  <si>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</si>
  <si>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</si>
  <si>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</si>
  <si>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</si>
  <si>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</si>
  <si>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</si>
  <si>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</si>
  <si>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</si>
  <si>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</si>
  <si>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</si>
  <si>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</si>
  <si>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</si>
  <si>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</si>
  <si>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</si>
  <si>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</si>
  <si>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</si>
  <si>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</si>
  <si>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</si>
  <si>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</si>
  <si>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</si>
  <si>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</si>
  <si>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</si>
  <si>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</si>
  <si>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</si>
  <si>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</si>
  <si>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</si>
  <si>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</si>
  <si>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</si>
  <si>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</si>
  <si>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</si>
  <si>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</si>
  <si>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</si>
  <si>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</si>
  <si>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</si>
  <si>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</si>
  <si>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</si>
  <si>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</si>
  <si>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</si>
  <si>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</si>
  <si>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</si>
  <si>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</si>
  <si>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</si>
  <si>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</si>
  <si>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</si>
  <si>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</si>
  <si>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</si>
  <si>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</si>
  <si>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</si>
  <si>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</si>
  <si>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</si>
  <si>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</si>
  <si>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</si>
  <si>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</si>
  <si>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</si>
  <si>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</si>
  <si>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</si>
  <si>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</si>
  <si>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</si>
  <si>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</si>
  <si>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</si>
  <si>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</si>
  <si>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</si>
  <si>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</si>
  <si>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</si>
  <si>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</si>
  <si>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</si>
  <si>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</si>
  <si>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</si>
  <si>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</si>
  <si>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</si>
  <si>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</si>
  <si>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</si>
  <si>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</si>
  <si>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</si>
  <si>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</si>
  <si>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</si>
  <si>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</si>
  <si>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</si>
  <si>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</si>
  <si>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</si>
  <si>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</si>
  <si>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</si>
  <si>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</si>
  <si>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</si>
  <si>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</si>
  <si>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</si>
  <si>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</si>
  <si>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</si>
  <si>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</si>
  <si>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</si>
  <si>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</si>
  <si>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</si>
  <si>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</si>
  <si>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</si>
  <si>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</si>
  <si>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</si>
  <si>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</si>
  <si>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</si>
  <si>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</si>
  <si>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</si>
  <si>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</si>
  <si>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</si>
  <si>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</si>
  <si>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</si>
  <si>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</si>
  <si>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</si>
  <si>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</si>
  <si>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</si>
  <si>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</si>
  <si>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</si>
  <si>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</si>
  <si>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</si>
  <si>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</si>
  <si>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</si>
  <si>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</si>
  <si>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</si>
  <si>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</si>
  <si>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</si>
  <si>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</si>
  <si>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</si>
  <si>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</si>
  <si>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</si>
  <si>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</si>
  <si>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</si>
  <si>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</si>
  <si>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</si>
  <si>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</si>
  <si>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</si>
  <si>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</si>
  <si>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</si>
  <si>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</si>
  <si>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</si>
  <si>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</si>
  <si>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</si>
  <si>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</si>
  <si>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</si>
  <si>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</si>
  <si>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</si>
  <si>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</si>
  <si>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</si>
  <si>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</si>
  <si>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</si>
  <si>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</si>
  <si>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</si>
  <si>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</si>
  <si>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</si>
  <si>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</si>
  <si>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</si>
  <si>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</si>
  <si>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</si>
  <si>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</si>
  <si>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</si>
  <si>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</si>
  <si>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</si>
  <si>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</si>
  <si>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</si>
  <si>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</si>
  <si>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</si>
  <si>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</si>
  <si>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</si>
  <si>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</si>
  <si>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</si>
  <si>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</si>
  <si>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</si>
  <si>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</si>
  <si>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</si>
  <si>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</si>
  <si>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</si>
  <si>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</si>
  <si>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</si>
  <si>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</si>
  <si>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</si>
  <si>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</si>
  <si>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</si>
  <si>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</si>
  <si>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</si>
  <si>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</si>
  <si>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</si>
  <si>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</si>
  <si>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</si>
  <si>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</si>
  <si>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</si>
  <si>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</si>
  <si>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</si>
  <si>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</si>
  <si>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</si>
  <si>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</si>
  <si>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</si>
  <si>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</si>
  <si>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</si>
  <si>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</si>
  <si>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</si>
  <si>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</si>
  <si>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</si>
  <si>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</si>
  <si>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</si>
  <si>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</si>
  <si>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</si>
  <si>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</si>
  <si>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</si>
  <si>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</si>
  <si>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</si>
  <si>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</si>
  <si>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</si>
  <si>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</si>
  <si>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</si>
  <si>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</si>
  <si>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</si>
  <si>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</si>
  <si>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</si>
  <si>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</si>
  <si>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</si>
  <si>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</si>
  <si>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</si>
  <si>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</si>
  <si>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</si>
  <si>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</si>
  <si>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</si>
  <si>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</si>
  <si>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</si>
  <si>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</si>
  <si>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</si>
  <si>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</si>
  <si>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</si>
  <si>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</si>
  <si>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</si>
  <si>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</si>
  <si>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</si>
  <si>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</si>
  <si>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</si>
  <si>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</si>
  <si>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</si>
  <si>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</si>
  <si>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</si>
  <si>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</si>
  <si>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</si>
  <si>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</si>
  <si>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</si>
  <si>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</si>
  <si>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</si>
  <si>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</si>
  <si>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</si>
  <si>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</si>
  <si>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</si>
  <si>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</si>
  <si>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</si>
  <si>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</si>
  <si>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</si>
  <si>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</si>
  <si>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</si>
  <si>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</si>
  <si>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</si>
  <si>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</si>
  <si>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</si>
  <si>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</si>
  <si>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</si>
  <si>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</si>
  <si>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</si>
  <si>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</si>
  <si>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</si>
  <si>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</si>
  <si>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</si>
  <si>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</si>
  <si>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</si>
  <si>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</si>
  <si>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</si>
  <si>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</si>
  <si>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</si>
  <si>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</si>
  <si>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</si>
  <si>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</si>
  <si>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</si>
  <si>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</si>
  <si>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</si>
  <si>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</si>
  <si>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</si>
  <si>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</si>
  <si>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</si>
  <si>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</si>
  <si>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</si>
  <si>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</si>
  <si>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</si>
  <si>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</si>
  <si>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</si>
  <si>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</si>
  <si>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</si>
  <si>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</si>
  <si>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</si>
  <si>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</si>
  <si>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</si>
  <si>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</si>
  <si>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</si>
  <si>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</si>
  <si>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</si>
  <si>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</si>
  <si>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</si>
  <si>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</si>
  <si>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</si>
  <si>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</si>
  <si>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</si>
  <si>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</si>
  <si>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</si>
  <si>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</si>
  <si>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</si>
  <si>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</si>
  <si>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</si>
  <si>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</si>
  <si>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</si>
  <si>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</si>
  <si>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</si>
  <si>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</si>
  <si>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</si>
  <si>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</si>
  <si>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</si>
  <si>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</si>
  <si>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</si>
  <si>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</si>
  <si>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</si>
  <si>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</si>
  <si>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</si>
  <si>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</si>
  <si>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</si>
  <si>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</si>
  <si>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</si>
  <si>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</si>
  <si>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</si>
  <si>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</si>
  <si>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</si>
  <si>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</si>
  <si>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</si>
  <si>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</si>
  <si>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</si>
  <si>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</si>
  <si>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</si>
  <si>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</si>
  <si>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</si>
  <si>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</si>
  <si>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</si>
  <si>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</si>
  <si>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</si>
  <si>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</si>
  <si>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</si>
  <si>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</si>
  <si>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</si>
  <si>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</si>
  <si>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</si>
  <si>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</si>
  <si>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</si>
  <si>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</si>
  <si>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</si>
  <si>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</si>
  <si>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</si>
  <si>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</si>
  <si>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</si>
  <si>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</si>
  <si>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</si>
  <si>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</si>
  <si>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</si>
  <si>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</si>
  <si>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</si>
  <si>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</si>
  <si>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</si>
  <si>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</si>
  <si>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</si>
  <si>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</si>
  <si>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</si>
  <si>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</si>
  <si>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</si>
  <si>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</si>
  <si>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</si>
  <si>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</si>
  <si>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</si>
  <si>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</si>
  <si>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</si>
  <si>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</si>
  <si>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</si>
  <si>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</si>
  <si>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</si>
  <si>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</si>
  <si>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</si>
  <si>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</si>
  <si>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</si>
  <si>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</si>
  <si>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</si>
  <si>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</si>
  <si>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</si>
  <si>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</si>
  <si>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</si>
  <si>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</si>
  <si>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</si>
  <si>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</si>
  <si>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</si>
  <si>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</si>
  <si>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</si>
  <si>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</si>
  <si>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</si>
  <si>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</si>
  <si>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</si>
  <si>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</si>
  <si>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</si>
  <si>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</si>
  <si>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</si>
  <si>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</si>
  <si>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</si>
  <si>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</si>
  <si>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</si>
  <si>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</si>
  <si>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</si>
  <si>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</si>
  <si>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</si>
  <si>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</si>
  <si>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</si>
  <si>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</si>
  <si>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</si>
  <si>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</si>
  <si>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</si>
  <si>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</si>
  <si>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</si>
  <si>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</si>
  <si>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</si>
  <si>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</si>
  <si>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</si>
  <si>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</si>
  <si>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</si>
  <si>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</si>
  <si>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</si>
  <si>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</si>
  <si>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</si>
  <si>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</si>
  <si>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</si>
  <si>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</si>
  <si>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</si>
  <si>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</si>
  <si>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</si>
  <si>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</si>
  <si>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</si>
  <si>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</si>
  <si>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</si>
  <si>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</si>
  <si>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</si>
  <si>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</si>
  <si>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</si>
  <si>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</si>
  <si>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</si>
  <si>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</si>
  <si>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</si>
  <si>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</si>
  <si>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</si>
  <si>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</si>
  <si>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</si>
  <si>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</si>
  <si>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</si>
  <si>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</si>
  <si>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</si>
  <si>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</si>
  <si>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</si>
  <si>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</si>
  <si>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</si>
  <si>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</si>
  <si>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</si>
  <si>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</si>
  <si>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</si>
  <si>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</si>
  <si>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</si>
  <si>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</si>
  <si>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</si>
  <si>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</si>
  <si>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</si>
  <si>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</si>
  <si>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</si>
  <si>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</si>
  <si>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</si>
  <si>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</si>
  <si>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</si>
  <si>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</si>
  <si>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</si>
  <si>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</si>
  <si>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</si>
  <si>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</si>
  <si>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</si>
  <si>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</si>
  <si>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</si>
  <si>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</si>
  <si>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</si>
  <si>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</si>
  <si>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</si>
  <si>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</si>
  <si>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</si>
  <si>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</si>
  <si>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</si>
  <si>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</si>
  <si>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</si>
  <si>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</si>
  <si>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</si>
  <si>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</si>
  <si>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</si>
  <si>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</si>
  <si>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</si>
  <si>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</si>
  <si>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</si>
  <si>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</si>
  <si>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</si>
  <si>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</si>
  <si>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</si>
  <si>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</si>
  <si>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</si>
  <si>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</si>
  <si>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</si>
  <si>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</si>
  <si>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</si>
  <si>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</si>
  <si>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</si>
  <si>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</si>
  <si>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</si>
  <si>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</si>
  <si>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</si>
  <si>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</si>
  <si>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</si>
  <si>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</si>
  <si>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</si>
  <si>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</si>
  <si>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</si>
  <si>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</si>
  <si>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</si>
  <si>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</si>
  <si>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</si>
  <si>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</si>
  <si>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</si>
  <si>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</si>
  <si>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</si>
  <si>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</si>
  <si>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</si>
  <si>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</si>
  <si>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</si>
  <si>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</si>
  <si>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</si>
  <si>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</si>
  <si>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</si>
  <si>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</si>
  <si>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</si>
  <si>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</si>
  <si>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</si>
  <si>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</si>
  <si>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</si>
  <si>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</si>
  <si>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</si>
  <si>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</si>
  <si>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</si>
  <si>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</si>
  <si>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</si>
  <si>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</si>
  <si>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</si>
  <si>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</si>
  <si>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</si>
  <si>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</si>
  <si>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</si>
  <si>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</si>
  <si>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</si>
  <si>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</si>
  <si>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</si>
  <si>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</si>
  <si>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</si>
  <si>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</si>
  <si>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</si>
  <si>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</si>
  <si>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</si>
  <si>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</si>
  <si>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</si>
  <si>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</si>
  <si>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</si>
  <si>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</si>
  <si>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</si>
  <si>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</si>
  <si>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</si>
  <si>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</si>
  <si>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</si>
  <si>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</si>
  <si>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</si>
  <si>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</si>
  <si>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</si>
  <si>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</si>
  <si>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</si>
  <si>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</si>
  <si>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</si>
  <si>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</si>
  <si>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</si>
  <si>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</si>
  <si>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</si>
  <si>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</si>
  <si>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</si>
  <si>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</si>
  <si>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</si>
  <si>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</si>
  <si>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</si>
  <si>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</si>
  <si>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</si>
  <si>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</si>
  <si>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</si>
  <si>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</si>
  <si>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</si>
  <si>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</si>
  <si>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</si>
  <si>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</si>
  <si>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</si>
  <si>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</si>
  <si>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</si>
  <si>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</si>
  <si>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</si>
  <si>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</si>
  <si>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</si>
  <si>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</si>
  <si>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</si>
  <si>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</si>
  <si>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</si>
  <si>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</si>
  <si>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</si>
  <si>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</si>
  <si>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</si>
  <si>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</si>
  <si>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</si>
  <si>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</si>
  <si>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</si>
  <si>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</si>
  <si>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</si>
  <si>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</si>
  <si>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</si>
  <si>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</si>
  <si>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</si>
  <si>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</si>
  <si>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</si>
  <si>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</si>
  <si>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</si>
  <si>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</si>
  <si>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</si>
  <si>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</si>
  <si>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</si>
  <si>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</si>
  <si>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</si>
  <si>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</si>
  <si>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</si>
  <si>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</si>
  <si>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</si>
  <si>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</si>
  <si>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</si>
  <si>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</si>
  <si>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</si>
  <si>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</si>
  <si>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</si>
  <si>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</si>
  <si>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</si>
  <si>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</si>
  <si>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</si>
  <si>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</si>
  <si>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</si>
  <si>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</si>
  <si>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</si>
  <si>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</si>
  <si>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</si>
  <si>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</si>
  <si>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</si>
  <si>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</si>
  <si>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</si>
  <si>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</si>
  <si>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</si>
  <si>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</si>
  <si>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</si>
  <si>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</si>
  <si>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</si>
  <si>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</si>
  <si>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</si>
  <si>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</si>
  <si>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</si>
  <si>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</si>
  <si>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</si>
  <si>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</si>
  <si>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</si>
  <si>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</si>
  <si>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</si>
  <si>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</si>
  <si>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</si>
  <si>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</si>
  <si>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</si>
  <si>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</si>
  <si>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</si>
  <si>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</si>
  <si>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</si>
  <si>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</si>
  <si>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</si>
  <si>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</si>
  <si>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</si>
  <si>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</si>
  <si>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</si>
  <si>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</si>
  <si>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</si>
  <si>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</si>
  <si>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</si>
  <si>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</si>
  <si>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</si>
  <si>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</si>
  <si>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</si>
  <si>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</si>
  <si>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</si>
  <si>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</si>
  <si>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</si>
  <si>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</si>
  <si>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</si>
  <si>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</si>
  <si>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</si>
  <si>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</si>
  <si>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</si>
  <si>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</si>
  <si>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</si>
  <si>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</si>
  <si>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</si>
  <si>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</si>
  <si>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</si>
  <si>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</si>
  <si>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</si>
  <si>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</si>
  <si>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</si>
  <si>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</si>
  <si>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</si>
  <si>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</si>
  <si>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</si>
  <si>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</si>
  <si>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</si>
  <si>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</si>
  <si>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</si>
  <si>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</si>
  <si>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</si>
  <si>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</si>
  <si>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</si>
  <si>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</si>
  <si>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</si>
  <si>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</si>
  <si>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</si>
  <si>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</si>
  <si>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</si>
  <si>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</si>
  <si>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</si>
  <si>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</si>
  <si>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</si>
  <si>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</si>
  <si>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</si>
  <si>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</si>
  <si>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</si>
  <si>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</si>
  <si>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</si>
  <si>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</si>
  <si>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</si>
  <si>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</si>
  <si>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</si>
  <si>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</si>
  <si>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</si>
  <si>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</si>
  <si>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</si>
  <si>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</si>
  <si>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</si>
  <si>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</si>
  <si>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</si>
  <si>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</si>
  <si>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</si>
  <si>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</si>
  <si>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</si>
  <si>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</si>
  <si>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</si>
  <si>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</si>
  <si>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</si>
  <si>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</si>
  <si>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</si>
  <si>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</si>
  <si>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</si>
  <si>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</si>
  <si>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</si>
  <si>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</si>
  <si>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</si>
  <si>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</si>
  <si>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</si>
  <si>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</si>
  <si>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</si>
  <si>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</si>
  <si>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</si>
  <si>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</si>
  <si>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</si>
  <si>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</si>
  <si>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</si>
  <si>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</si>
  <si>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</si>
  <si>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</si>
  <si>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</si>
  <si>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</si>
  <si>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</si>
  <si>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</si>
  <si>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</si>
  <si>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</si>
  <si>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</si>
  <si>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</si>
  <si>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</si>
  <si>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</si>
  <si>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</si>
  <si>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</si>
  <si>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</si>
  <si>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</si>
  <si>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</si>
  <si>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</si>
  <si>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</si>
  <si>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</si>
  <si>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</si>
  <si>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</si>
  <si>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</si>
  <si>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</si>
  <si>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</si>
  <si>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</si>
  <si>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</si>
  <si>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</si>
  <si>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</si>
  <si>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</si>
  <si>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</si>
  <si>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</si>
  <si>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</si>
  <si>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</si>
  <si>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</si>
  <si>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</si>
  <si>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</si>
  <si>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</si>
  <si>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</si>
  <si>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</si>
  <si>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</si>
  <si>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</si>
  <si>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</si>
  <si>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</si>
  <si>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</si>
  <si>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</si>
  <si>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</si>
  <si>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</si>
  <si>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</si>
  <si>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</si>
  <si>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</si>
  <si>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</si>
  <si>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</si>
  <si>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</si>
  <si>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</si>
  <si>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</si>
  <si>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</si>
  <si>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</si>
  <si>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</si>
  <si>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</si>
  <si>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</si>
  <si>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</si>
  <si>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</si>
  <si>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</si>
  <si>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</si>
  <si>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</si>
  <si>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</si>
  <si>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</si>
  <si>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</si>
  <si>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</si>
  <si>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</si>
  <si>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</si>
  <si>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</si>
  <si>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</si>
  <si>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</si>
  <si>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</si>
  <si>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</si>
  <si>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</si>
  <si>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</si>
  <si>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</si>
  <si>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</si>
  <si>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</si>
  <si>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</si>
  <si>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</si>
  <si>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</si>
  <si>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</si>
  <si>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</si>
  <si>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</si>
  <si>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</si>
  <si>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</si>
  <si>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</si>
  <si>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</si>
  <si>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</si>
  <si>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</si>
  <si>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</si>
  <si>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</si>
  <si>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</si>
  <si>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</si>
  <si>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</si>
  <si>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</si>
  <si>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</si>
  <si>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</si>
  <si>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</si>
  <si>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</si>
  <si>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</si>
  <si>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</si>
  <si>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</si>
  <si>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</si>
  <si>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</si>
  <si>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</si>
  <si>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</si>
  <si>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</si>
  <si>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</si>
  <si>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</si>
  <si>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</si>
  <si>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</si>
  <si>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</si>
  <si>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</si>
  <si>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</si>
  <si>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</si>
  <si>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</si>
  <si>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</si>
  <si>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</si>
  <si>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</si>
  <si>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</si>
  <si>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</si>
  <si>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</si>
  <si>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</si>
  <si>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</si>
  <si>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</si>
  <si>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</si>
  <si>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</si>
  <si>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</si>
  <si>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</si>
  <si>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</si>
  <si>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</si>
  <si>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</si>
  <si>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</si>
  <si>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</si>
  <si>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</si>
  <si>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</si>
  <si>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</si>
  <si>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</si>
  <si>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</si>
  <si>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</si>
  <si>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</si>
  <si>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</si>
  <si>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</si>
  <si>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</si>
  <si>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</si>
  <si>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</si>
  <si>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</si>
  <si>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</si>
  <si>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</si>
  <si>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</si>
  <si>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</si>
  <si>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</si>
  <si>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</si>
  <si>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</si>
  <si>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</si>
  <si>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</si>
  <si>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</si>
  <si>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</si>
  <si>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</si>
  <si>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</si>
  <si>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</si>
  <si>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</si>
  <si>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</si>
  <si>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</si>
  <si>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</si>
  <si>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</si>
  <si>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</si>
  <si>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</si>
  <si>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</si>
  <si>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</si>
  <si>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</si>
  <si>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</si>
  <si>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</si>
  <si>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</si>
  <si>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</si>
  <si>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</si>
  <si>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</si>
  <si>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</si>
  <si>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</si>
  <si>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</si>
  <si>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</si>
  <si>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</si>
  <si>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</si>
  <si>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</si>
  <si>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</si>
  <si>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</si>
  <si>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</si>
  <si>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</si>
  <si>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</si>
  <si>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</si>
  <si>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</si>
  <si>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</si>
  <si>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</si>
  <si>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</si>
  <si>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</si>
  <si>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</si>
  <si>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</si>
  <si>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</si>
  <si>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</si>
  <si>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</si>
  <si>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</si>
  <si>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</si>
  <si>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</si>
  <si>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</si>
  <si>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</si>
  <si>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</si>
  <si>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</si>
  <si>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</si>
  <si>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</si>
  <si>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</si>
  <si>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</si>
  <si>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</si>
  <si>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</si>
  <si>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</si>
  <si>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</si>
  <si>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</si>
  <si>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</si>
  <si>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</si>
  <si>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</si>
  <si>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</si>
  <si>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</si>
  <si>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</si>
  <si>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</si>
  <si>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</si>
  <si>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</si>
  <si>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</si>
  <si>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</si>
  <si>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</si>
  <si>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</si>
  <si>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</si>
  <si>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</si>
  <si>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</si>
  <si>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</si>
  <si>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</si>
  <si>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</si>
  <si>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</si>
  <si>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</si>
  <si>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</si>
  <si>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</si>
  <si>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</si>
  <si>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</si>
  <si>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</si>
  <si>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</si>
  <si>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</si>
  <si>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</si>
  <si>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</si>
  <si>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</si>
  <si>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</si>
  <si>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</si>
  <si>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</si>
  <si>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</si>
  <si>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</si>
  <si>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</si>
  <si>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</si>
  <si>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</si>
  <si>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</si>
  <si>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</si>
  <si>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</si>
  <si>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</si>
  <si>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</si>
  <si>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</si>
  <si>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</si>
  <si>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</si>
  <si>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</si>
  <si>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</si>
  <si>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</si>
  <si>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</si>
  <si>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</si>
  <si>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</si>
  <si>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</si>
  <si>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</si>
  <si>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</si>
  <si>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</si>
  <si>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</si>
  <si>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</si>
  <si>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</si>
  <si>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</si>
  <si>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</si>
  <si>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</si>
  <si>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</si>
  <si>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</si>
  <si>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</si>
  <si>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</si>
  <si>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</si>
  <si>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</si>
  <si>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</si>
  <si>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</si>
  <si>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</si>
  <si>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</si>
  <si>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</si>
  <si>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</si>
  <si>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</si>
  <si>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</si>
  <si>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</si>
  <si>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</si>
  <si>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</si>
  <si>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</si>
  <si>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</si>
  <si>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</si>
  <si>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</si>
  <si>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</si>
  <si>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</si>
  <si>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</si>
  <si>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</si>
  <si>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</si>
  <si>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</si>
  <si>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</si>
  <si>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</si>
  <si>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</si>
  <si>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</si>
  <si>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</si>
  <si>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</si>
  <si>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</si>
  <si>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</si>
  <si>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</si>
  <si>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</si>
  <si>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</si>
  <si>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</si>
  <si>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</si>
  <si>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</si>
  <si>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</si>
  <si>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</si>
  <si>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</si>
  <si>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</si>
  <si>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</si>
  <si>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</si>
  <si>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</si>
  <si>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</si>
  <si>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</si>
  <si>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</si>
  <si>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</si>
  <si>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</si>
  <si>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</si>
  <si>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</si>
  <si>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</si>
  <si>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</si>
  <si>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</si>
  <si>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</si>
  <si>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</si>
  <si>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</si>
  <si>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</si>
  <si>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</si>
  <si>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</si>
  <si>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</si>
  <si>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</si>
  <si>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</si>
  <si>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</si>
  <si>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</si>
  <si>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</si>
  <si>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</si>
  <si>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</si>
  <si>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</si>
  <si>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</si>
  <si>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</si>
  <si>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</si>
  <si>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</si>
  <si>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</si>
  <si>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</si>
  <si>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</si>
  <si>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</si>
  <si>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</si>
  <si>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</si>
  <si>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</si>
  <si>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</si>
  <si>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</si>
  <si>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</si>
  <si>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</si>
  <si>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</si>
  <si>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</si>
  <si>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</si>
  <si>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</si>
  <si>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</si>
  <si>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</si>
  <si>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</si>
  <si>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</si>
  <si>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</si>
  <si>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</si>
  <si>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</si>
  <si>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</si>
  <si>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</si>
  <si>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</si>
  <si>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</si>
  <si>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</si>
  <si>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</si>
  <si>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</si>
  <si>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</si>
  <si>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</si>
  <si>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</si>
  <si>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</si>
  <si>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</si>
  <si>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</si>
  <si>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</si>
  <si>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</si>
  <si>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</si>
  <si>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</si>
  <si>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</si>
  <si>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</si>
  <si>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</si>
  <si>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</si>
  <si>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</si>
  <si>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</si>
  <si>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</si>
  <si>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</si>
  <si>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</si>
  <si>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</si>
  <si>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</si>
  <si>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</si>
  <si>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</si>
  <si>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</si>
  <si>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</si>
  <si>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</si>
  <si>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</si>
  <si>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</si>
  <si>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</si>
  <si>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</si>
  <si>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</si>
  <si>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</si>
  <si>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</si>
  <si>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</si>
  <si>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</si>
  <si>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</si>
  <si>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</si>
  <si>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</si>
  <si>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</si>
  <si>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</si>
  <si>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</si>
  <si>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</si>
  <si>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</si>
  <si>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</si>
  <si>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</si>
  <si>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</si>
  <si>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</si>
  <si>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</si>
  <si>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</si>
  <si>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</si>
  <si>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</si>
  <si>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</si>
  <si>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</si>
  <si>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</si>
  <si>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</si>
  <si>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</si>
  <si>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</si>
  <si>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</si>
  <si>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</si>
  <si>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</si>
  <si>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</si>
  <si>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</si>
  <si>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</si>
  <si>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</si>
  <si>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</si>
  <si>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</si>
  <si>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</si>
  <si>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</si>
  <si>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</si>
  <si>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</si>
  <si>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</si>
  <si>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</si>
  <si>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</si>
  <si>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</si>
  <si>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</si>
  <si>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</si>
  <si>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</si>
  <si>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</si>
  <si>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</si>
  <si>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</si>
  <si>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</si>
  <si>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</si>
  <si>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</si>
  <si>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</si>
  <si>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</si>
  <si>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</si>
  <si>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</si>
  <si>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</si>
  <si>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</si>
  <si>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</si>
  <si>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</si>
  <si>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</si>
  <si>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</si>
  <si>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</si>
  <si>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</si>
  <si>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</si>
  <si>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</si>
  <si>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</si>
  <si>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</si>
  <si>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</si>
  <si>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</si>
  <si>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</si>
  <si>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</si>
  <si>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</si>
  <si>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</si>
  <si>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</si>
  <si>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</si>
  <si>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</si>
  <si>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</si>
  <si>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</si>
  <si>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</si>
  <si>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</si>
  <si>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</si>
  <si>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</si>
  <si>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</si>
  <si>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</si>
  <si>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</si>
  <si>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</si>
  <si>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</si>
  <si>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</si>
  <si>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</si>
  <si>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</si>
  <si>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</si>
  <si>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</si>
  <si>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</si>
  <si>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</si>
  <si>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</si>
  <si>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</si>
  <si>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</si>
  <si>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</si>
  <si>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</si>
  <si>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</si>
  <si>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</si>
  <si>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</si>
  <si>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</si>
  <si>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</si>
  <si>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</si>
  <si>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</si>
  <si>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</si>
  <si>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</si>
  <si>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</si>
  <si>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</si>
  <si>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</si>
  <si>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</si>
  <si>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</si>
  <si>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</si>
  <si>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</si>
  <si>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</si>
  <si>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</si>
  <si>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</si>
  <si>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</si>
  <si>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</si>
  <si>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</si>
  <si>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</si>
  <si>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</si>
  <si>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</si>
  <si>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</si>
  <si>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</si>
  <si>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</si>
  <si>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</si>
  <si>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</si>
  <si>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</si>
  <si>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</si>
  <si>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</si>
  <si>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</si>
  <si>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</si>
  <si>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</si>
  <si>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</si>
  <si>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</si>
  <si>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</si>
  <si>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</si>
  <si>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</si>
  <si>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</si>
  <si>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</si>
  <si>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</si>
  <si>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</si>
  <si>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</si>
  <si>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</si>
  <si>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</si>
  <si>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</si>
  <si>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</si>
  <si>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</si>
  <si>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</si>
  <si>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</si>
  <si>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</si>
  <si>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</si>
  <si>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</si>
  <si>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</si>
  <si>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</si>
  <si>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</si>
  <si>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</si>
  <si>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</si>
  <si>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</si>
  <si>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</si>
  <si>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</si>
  <si>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</si>
  <si>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</si>
  <si>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</si>
  <si>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</si>
  <si>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</si>
  <si>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</si>
  <si>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</si>
  <si>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</si>
  <si>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</si>
  <si>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</si>
  <si>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</si>
  <si>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</si>
  <si>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</si>
  <si>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</si>
  <si>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</si>
  <si>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</si>
  <si>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</si>
  <si>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</si>
  <si>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</si>
  <si>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</si>
  <si>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</si>
  <si>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</si>
  <si>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</si>
  <si>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</si>
  <si>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</si>
  <si>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</si>
  <si>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</si>
  <si>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</si>
  <si>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</si>
  <si>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</si>
  <si>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</si>
  <si>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</si>
  <si>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</si>
  <si>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</si>
  <si>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</si>
  <si>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</si>
  <si>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</si>
  <si>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</si>
  <si>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</si>
  <si>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</si>
  <si>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</si>
  <si>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</si>
  <si>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</si>
  <si>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</si>
  <si>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</si>
  <si>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</si>
  <si>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</si>
  <si>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</si>
  <si>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</si>
  <si>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</si>
  <si>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</si>
  <si>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</si>
  <si>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</si>
  <si>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</si>
  <si>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</si>
  <si>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</si>
  <si>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</si>
  <si>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</si>
  <si>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</si>
  <si>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</si>
  <si>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</si>
  <si>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</si>
  <si>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</si>
  <si>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</si>
  <si>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</si>
  <si>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</si>
  <si>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</si>
  <si>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</si>
  <si>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</si>
  <si>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</si>
  <si>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</si>
  <si>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</si>
  <si>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</si>
  <si>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</si>
  <si>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</si>
  <si>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</si>
  <si>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</si>
  <si>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</si>
  <si>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</si>
  <si>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</si>
  <si>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</si>
  <si>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</si>
  <si>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</si>
  <si>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</si>
  <si>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</si>
  <si>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</si>
  <si>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</si>
  <si>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</si>
  <si>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</si>
  <si>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</si>
  <si>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</si>
  <si>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</si>
  <si>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</si>
  <si>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</si>
  <si>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</si>
  <si>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</si>
  <si>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</si>
  <si>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</si>
  <si>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</si>
  <si>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</si>
  <si>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</si>
  <si>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</si>
  <si>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</si>
  <si>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</si>
  <si>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</si>
  <si>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</si>
  <si>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</si>
  <si>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</si>
  <si>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</si>
  <si>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</si>
  <si>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</si>
  <si>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</si>
  <si>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</si>
  <si>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</si>
  <si>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</si>
  <si>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</si>
  <si>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</si>
  <si>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</si>
  <si>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</si>
  <si>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</si>
  <si>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</si>
  <si>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</si>
  <si>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</si>
  <si>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</si>
  <si>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</si>
  <si>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</si>
  <si>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</si>
  <si>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</si>
  <si>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</si>
  <si>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</si>
  <si>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</si>
  <si>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</si>
  <si>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</si>
  <si>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</si>
  <si>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</si>
  <si>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</si>
  <si>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</si>
  <si>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</si>
  <si>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</si>
  <si>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</si>
  <si>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</si>
  <si>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</si>
  <si>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</si>
  <si>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</si>
  <si>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</si>
  <si>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</si>
  <si>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</si>
  <si>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</si>
  <si>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</si>
  <si>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</si>
  <si>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</si>
  <si>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</si>
  <si>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</si>
  <si>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</si>
  <si>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</si>
  <si>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</si>
  <si>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</si>
  <si>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</si>
  <si>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</si>
  <si>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</si>
  <si>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</si>
  <si>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</si>
  <si>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</si>
  <si>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</si>
  <si>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</si>
  <si>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</si>
  <si>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</si>
  <si>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</si>
  <si>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</si>
  <si>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</si>
  <si>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</si>
  <si>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</si>
  <si>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</si>
  <si>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</si>
  <si>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</si>
  <si>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</si>
  <si>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</si>
  <si>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</si>
  <si>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</si>
  <si>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</si>
  <si>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</si>
  <si>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</si>
  <si>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</si>
  <si>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</si>
  <si>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</si>
  <si>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</si>
  <si>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</si>
  <si>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</si>
  <si>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</si>
  <si>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</si>
  <si>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</si>
  <si>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</si>
  <si>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</si>
  <si>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</si>
  <si>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</si>
  <si>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</si>
  <si>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</si>
  <si>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</si>
  <si>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</si>
  <si>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</si>
  <si>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</si>
  <si>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</si>
  <si>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</si>
  <si>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</si>
  <si>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</si>
  <si>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</si>
  <si>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</si>
  <si>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</si>
  <si>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</si>
  <si>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</si>
  <si>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</si>
  <si>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</si>
  <si>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</si>
  <si>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</si>
  <si>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</si>
  <si>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</si>
  <si>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</si>
  <si>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</si>
  <si>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</si>
  <si>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</si>
  <si>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</si>
  <si>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</si>
  <si>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</si>
  <si>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</si>
  <si>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</si>
  <si>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</si>
  <si>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</si>
  <si>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</si>
  <si>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</si>
  <si>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</si>
  <si>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</si>
  <si>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</si>
  <si>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</si>
  <si>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</si>
  <si>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</si>
  <si>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</si>
  <si>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</si>
  <si>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</si>
  <si>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</si>
  <si>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</si>
  <si>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</si>
  <si>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</si>
  <si>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</si>
  <si>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</si>
  <si>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</si>
  <si>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</si>
  <si>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</si>
  <si>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</si>
  <si>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</si>
  <si>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</si>
  <si>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</si>
  <si>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</si>
  <si>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</si>
  <si>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</si>
  <si>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</si>
  <si>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</si>
  <si>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</si>
  <si>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</si>
  <si>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</si>
  <si>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</si>
  <si>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</si>
  <si>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</si>
  <si>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</si>
  <si>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</si>
  <si>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</si>
  <si>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</si>
  <si>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</si>
  <si>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</si>
  <si>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</si>
  <si>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</si>
  <si>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</si>
  <si>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</si>
  <si>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</si>
  <si>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</si>
  <si>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</si>
  <si>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</si>
  <si>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</si>
  <si>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</si>
  <si>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</si>
  <si>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</si>
  <si>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</si>
  <si>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</si>
  <si>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</si>
  <si>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</si>
  <si>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</si>
  <si>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</si>
  <si>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</si>
  <si>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</si>
  <si>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</si>
  <si>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</si>
  <si>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</si>
  <si>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</si>
  <si>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</si>
  <si>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</si>
  <si>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</si>
  <si>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</si>
  <si>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</si>
  <si>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</si>
  <si>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</si>
  <si>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</si>
  <si>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</si>
  <si>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</si>
  <si>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</si>
  <si>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</si>
  <si>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</si>
  <si>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</si>
  <si>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</si>
  <si>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</si>
  <si>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</si>
  <si>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</si>
  <si>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</si>
  <si>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</si>
  <si>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</si>
  <si>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</si>
  <si>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</si>
  <si>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</si>
  <si>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</si>
  <si>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</si>
  <si>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</si>
  <si>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</si>
  <si>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</si>
  <si>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</si>
  <si>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</si>
  <si>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</si>
  <si>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</si>
  <si>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</si>
  <si>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</si>
  <si>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</si>
  <si>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</si>
  <si>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</si>
  <si>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</si>
  <si>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</si>
  <si>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</si>
  <si>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</si>
  <si>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</si>
  <si>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</si>
  <si>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</si>
  <si>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</si>
  <si>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</si>
  <si>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</si>
  <si>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</si>
  <si>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</si>
  <si>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</si>
  <si>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</si>
  <si>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</si>
  <si>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</si>
  <si>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</si>
  <si>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</si>
  <si>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</si>
  <si>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</si>
  <si>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</si>
  <si>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</si>
  <si>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</si>
  <si>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</si>
  <si>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</si>
  <si>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</si>
  <si>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</si>
  <si>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</si>
  <si>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</si>
  <si>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</si>
  <si>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</si>
  <si>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</si>
  <si>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</si>
  <si>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</si>
  <si>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</si>
  <si>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</si>
  <si>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</si>
  <si>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</si>
  <si>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</si>
  <si>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</si>
  <si>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</si>
  <si>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</si>
  <si>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</si>
  <si>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</si>
  <si>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</si>
  <si>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</si>
  <si>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</si>
  <si>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</si>
  <si>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</si>
  <si>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</si>
  <si>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</si>
  <si>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</si>
  <si>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</si>
  <si>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</si>
  <si>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</si>
  <si>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</si>
  <si>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</si>
  <si>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</si>
  <si>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</si>
  <si>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</si>
  <si>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</si>
  <si>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</si>
  <si>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</si>
  <si>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</si>
  <si>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</si>
  <si>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</si>
  <si>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</si>
  <si>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</si>
  <si>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</si>
  <si>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</si>
  <si>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</si>
  <si>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</si>
  <si>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</si>
  <si>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</si>
  <si>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</si>
  <si>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</si>
  <si>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</si>
  <si>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</si>
  <si>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</si>
  <si>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</si>
  <si>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</si>
  <si>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</si>
  <si>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</si>
  <si>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</si>
  <si>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</si>
  <si>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</si>
  <si>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</si>
  <si>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</si>
  <si>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</si>
  <si>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</si>
  <si>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</si>
  <si>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</si>
  <si>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</si>
  <si>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</si>
  <si>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</si>
  <si>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</si>
  <si>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</si>
  <si>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</si>
  <si>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</si>
  <si>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</si>
  <si>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</si>
  <si>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</si>
  <si>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</si>
  <si>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</si>
  <si>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</si>
  <si>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</si>
  <si>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</si>
  <si>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</si>
  <si>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</si>
  <si>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</si>
  <si>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</si>
  <si>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</si>
  <si>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</si>
  <si>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</si>
  <si>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</si>
  <si>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</si>
  <si>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</si>
  <si>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</si>
  <si>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</si>
  <si>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</si>
  <si>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</si>
  <si>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</si>
  <si>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</si>
  <si>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</si>
  <si>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</si>
  <si>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</si>
  <si>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</si>
  <si>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</si>
  <si>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</si>
  <si>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</si>
  <si>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</si>
  <si>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</si>
  <si>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</si>
  <si>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</si>
  <si>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</si>
  <si>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</si>
  <si>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</si>
  <si>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</si>
  <si>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</si>
  <si>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</si>
  <si>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</si>
  <si>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</si>
  <si>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</si>
  <si>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</si>
  <si>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</si>
  <si>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</si>
  <si>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</si>
  <si>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</si>
  <si>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</si>
  <si>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</si>
  <si>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</si>
  <si>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</si>
  <si>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</si>
  <si>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</si>
  <si>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</si>
  <si>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</si>
  <si>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</si>
  <si>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</si>
  <si>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</si>
  <si>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</si>
  <si>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</si>
  <si>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</si>
  <si>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</si>
  <si>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</si>
  <si>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</si>
  <si>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</si>
  <si>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</si>
  <si>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</si>
  <si>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</si>
  <si>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</si>
  <si>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</si>
  <si>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</si>
  <si>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</si>
  <si>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</si>
  <si>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</si>
  <si>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</si>
  <si>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</si>
  <si>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</si>
  <si>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</si>
  <si>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</si>
  <si>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</si>
  <si>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</si>
  <si>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</si>
  <si>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</si>
  <si>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</si>
  <si>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</si>
  <si>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</si>
  <si>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</si>
  <si>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</si>
  <si>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</si>
  <si>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</si>
  <si>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</si>
  <si>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</si>
  <si>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</si>
  <si>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</si>
  <si>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</si>
  <si>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</si>
  <si>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</si>
  <si>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</si>
  <si>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</si>
  <si>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</si>
  <si>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</si>
  <si>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</si>
  <si>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</si>
  <si>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</si>
  <si>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</si>
  <si>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</si>
  <si>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</si>
  <si>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</si>
  <si>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</si>
  <si>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</si>
  <si>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</si>
  <si>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</si>
  <si>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</si>
  <si>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</si>
  <si>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</si>
  <si>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</si>
  <si>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</si>
  <si>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</si>
  <si>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</si>
  <si>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</si>
  <si>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</si>
  <si>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</si>
  <si>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</si>
  <si>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</si>
  <si>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</si>
  <si>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</si>
  <si>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</si>
  <si>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</si>
  <si>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</si>
  <si>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</si>
  <si>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</si>
  <si>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</si>
  <si>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</si>
  <si>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</si>
  <si>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</si>
  <si>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</si>
  <si>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</si>
  <si>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</si>
  <si>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</si>
  <si>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</si>
  <si>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</si>
  <si>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</si>
  <si>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</si>
  <si>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</si>
  <si>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</si>
  <si>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</si>
  <si>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</si>
  <si>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</si>
  <si>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</si>
  <si>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</si>
  <si>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</si>
  <si>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</si>
  <si>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</si>
  <si>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</si>
  <si>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</si>
  <si>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</si>
  <si>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</si>
  <si>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</si>
  <si>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</si>
  <si>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</si>
  <si>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</si>
  <si>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</si>
  <si>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</si>
  <si>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</si>
  <si>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</si>
  <si>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</si>
  <si>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</si>
  <si>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</si>
  <si>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</si>
  <si>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</si>
  <si>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</si>
  <si>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</si>
  <si>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</si>
  <si>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</si>
  <si>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</si>
  <si>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</si>
  <si>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</si>
  <si>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</si>
  <si>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</si>
  <si>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</si>
  <si>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</si>
  <si>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</si>
  <si>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</si>
  <si>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</si>
  <si>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</si>
  <si>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</si>
  <si>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</si>
  <si>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</si>
  <si>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</si>
  <si>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</si>
  <si>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</si>
  <si>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</si>
  <si>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</si>
  <si>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</si>
  <si>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</si>
  <si>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</si>
  <si>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</si>
  <si>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</si>
  <si>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</si>
  <si>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</si>
  <si>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</si>
  <si>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</si>
  <si>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</si>
  <si>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</si>
  <si>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</si>
  <si>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</si>
  <si>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</si>
  <si>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</si>
  <si>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</si>
  <si>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</si>
  <si>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</si>
  <si>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</si>
  <si>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</si>
  <si>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</si>
  <si>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</si>
  <si>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</si>
  <si>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</si>
  <si>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</si>
  <si>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</si>
  <si>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</si>
  <si>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</si>
  <si>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</si>
  <si>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</si>
  <si>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</si>
  <si>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</si>
  <si>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</si>
  <si>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</si>
  <si>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</si>
  <si>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</si>
  <si>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</si>
  <si>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</si>
  <si>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</si>
  <si>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</si>
  <si>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</si>
  <si>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</si>
  <si>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</si>
  <si>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</si>
  <si>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</si>
  <si>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</si>
  <si>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</si>
  <si>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</si>
  <si>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</si>
  <si>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</si>
  <si>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</si>
  <si>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</si>
  <si>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</si>
  <si>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</si>
  <si>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</si>
  <si>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</si>
  <si>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</si>
  <si>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</si>
  <si>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</si>
  <si>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</si>
  <si>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</si>
  <si>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</si>
  <si>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</si>
  <si>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</si>
  <si>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</si>
  <si>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</si>
  <si>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</si>
  <si>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</si>
  <si>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</si>
  <si>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</si>
  <si>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</si>
  <si>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</si>
  <si>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</si>
  <si>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</si>
  <si>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</si>
  <si>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</si>
  <si>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</si>
  <si>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</si>
  <si>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</si>
  <si>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</si>
  <si>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</si>
  <si>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</si>
  <si>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</si>
  <si>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</si>
  <si>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</si>
  <si>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</si>
  <si>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</si>
  <si>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</si>
  <si>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</si>
  <si>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</si>
  <si>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</si>
  <si>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</si>
  <si>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</si>
  <si>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</si>
  <si>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</si>
  <si>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</si>
  <si>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</si>
  <si>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</si>
  <si>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</si>
  <si>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</si>
  <si>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</si>
  <si>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</si>
  <si>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</si>
  <si>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</si>
  <si>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</si>
  <si>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</si>
  <si>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</si>
  <si>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</si>
  <si>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</si>
  <si>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</si>
  <si>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</si>
  <si>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</si>
  <si>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</si>
  <si>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</si>
  <si>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</si>
  <si>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</si>
  <si>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</si>
  <si>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</si>
  <si>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</si>
  <si>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</si>
  <si>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</si>
  <si>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</si>
  <si>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</si>
  <si>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</si>
  <si>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</si>
  <si>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</si>
  <si>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</si>
  <si>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</si>
  <si>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</si>
  <si>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</si>
  <si>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</si>
  <si>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</si>
  <si>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</si>
  <si>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</si>
  <si>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</si>
  <si>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</si>
  <si>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</si>
  <si>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</si>
  <si>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</si>
  <si>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</si>
  <si>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</si>
  <si>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</si>
  <si>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</si>
  <si>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</si>
  <si>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</si>
  <si>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</si>
  <si>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</si>
  <si>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</si>
  <si>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</si>
  <si>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</si>
  <si>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</si>
  <si>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</si>
  <si>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</si>
  <si>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</si>
  <si>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</si>
  <si>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</si>
  <si>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</si>
  <si>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</si>
  <si>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</si>
  <si>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</si>
  <si>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</si>
  <si>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</si>
  <si>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</si>
  <si>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</si>
  <si>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</si>
  <si>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</si>
  <si>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</si>
  <si>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</si>
  <si>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</si>
  <si>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</si>
  <si>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</si>
  <si>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</si>
  <si>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</si>
  <si>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</si>
  <si>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</si>
  <si>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</si>
  <si>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</si>
  <si>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</si>
  <si>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</si>
  <si>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</si>
  <si>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</si>
  <si>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</si>
  <si>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</si>
  <si>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</si>
  <si>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</si>
  <si>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</si>
  <si>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</si>
  <si>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</si>
  <si>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</si>
  <si>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</si>
  <si>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</si>
  <si>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</si>
  <si>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</si>
  <si>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</si>
  <si>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</si>
  <si>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</si>
  <si>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</si>
  <si>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</si>
  <si>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</si>
  <si>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</si>
  <si>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</si>
  <si>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</si>
  <si>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</si>
  <si>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</si>
  <si>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</si>
  <si>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</si>
  <si>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</si>
  <si>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</si>
  <si>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</si>
  <si>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</si>
  <si>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</si>
  <si>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</si>
  <si>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</si>
  <si>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</si>
  <si>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</si>
  <si>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</si>
  <si>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</si>
  <si>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</si>
  <si>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</si>
  <si>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</si>
  <si>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</si>
  <si>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</si>
  <si>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</si>
  <si>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</si>
  <si>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</si>
  <si>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</si>
  <si>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</si>
  <si>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</si>
  <si>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</si>
  <si>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</si>
  <si>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</si>
  <si>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</si>
  <si>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</si>
  <si>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</si>
  <si>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</si>
  <si>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</si>
  <si>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</si>
  <si>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</si>
  <si>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</si>
  <si>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</si>
  <si>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</si>
  <si>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</si>
  <si>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</si>
  <si>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</si>
  <si>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</si>
  <si>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</si>
  <si>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</si>
  <si>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</si>
  <si>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</si>
  <si>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</si>
  <si>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</si>
  <si>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</si>
  <si>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</si>
  <si>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</si>
  <si>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</si>
  <si>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</si>
  <si>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</si>
  <si>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</si>
  <si>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</si>
  <si>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</si>
  <si>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</si>
  <si>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</si>
  <si>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</si>
  <si>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</si>
  <si>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</si>
  <si>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</si>
  <si>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</si>
  <si>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</si>
  <si>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</si>
  <si>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</si>
  <si>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</si>
  <si>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</si>
  <si>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</si>
  <si>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</si>
  <si>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</si>
  <si>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</si>
  <si>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</si>
  <si>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</si>
  <si>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</si>
  <si>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</si>
  <si>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</si>
  <si>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</si>
  <si>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</si>
  <si>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</si>
  <si>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</si>
  <si>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</si>
  <si>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</si>
  <si>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</si>
  <si>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</si>
  <si>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</si>
  <si>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</si>
  <si>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</si>
  <si>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</si>
  <si>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</si>
  <si>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</si>
  <si>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</si>
  <si>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</si>
  <si>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</si>
  <si>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</si>
  <si>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</si>
  <si>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</si>
  <si>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</si>
  <si>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</si>
  <si>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</si>
  <si>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</si>
  <si>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</si>
  <si>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</si>
  <si>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</si>
  <si>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</si>
  <si>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</si>
  <si>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</si>
  <si>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</si>
  <si>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</si>
  <si>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</si>
  <si>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</si>
  <si>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</si>
  <si>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</si>
  <si>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</si>
  <si>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</si>
  <si>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</si>
  <si>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</si>
  <si>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</si>
  <si>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</si>
  <si>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</si>
  <si>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</si>
  <si>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</si>
  <si>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</si>
  <si>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</si>
  <si>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</si>
  <si>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</si>
  <si>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</si>
  <si>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</si>
  <si>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</si>
  <si>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</si>
  <si>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</si>
  <si>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</si>
  <si>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</si>
  <si>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</si>
  <si>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</si>
  <si>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</si>
  <si>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</si>
  <si>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</si>
  <si>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</si>
  <si>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</si>
  <si>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</si>
  <si>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</si>
  <si>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</si>
  <si>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</si>
  <si>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</si>
  <si>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</si>
  <si>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</si>
  <si>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</si>
  <si>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</si>
  <si>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</si>
  <si>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</si>
  <si>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</si>
  <si>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</si>
  <si>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</si>
  <si>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</si>
  <si>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</si>
  <si>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</si>
  <si>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</si>
  <si>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</si>
  <si>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</si>
  <si>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</si>
  <si>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</si>
  <si>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</si>
  <si>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</si>
  <si>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</si>
  <si>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</si>
  <si>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</si>
  <si>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</si>
  <si>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</si>
  <si>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</si>
  <si>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</si>
  <si>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</si>
  <si>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</si>
  <si>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</si>
  <si>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</si>
  <si>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</si>
  <si>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</si>
  <si>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</si>
  <si>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</si>
  <si>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</si>
  <si>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</si>
  <si>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</si>
  <si>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</si>
  <si>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</si>
  <si>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</si>
  <si>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</si>
  <si>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</si>
  <si>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</si>
  <si>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</si>
  <si>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</si>
  <si>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</si>
  <si>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</si>
  <si>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</si>
  <si>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</si>
  <si>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</si>
  <si>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</si>
  <si>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</si>
  <si>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</si>
  <si>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</si>
  <si>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</si>
  <si>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</si>
  <si>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</si>
  <si>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</si>
  <si>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</si>
  <si>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</si>
  <si>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</si>
  <si>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</si>
  <si>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</si>
  <si>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</si>
  <si>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</si>
  <si>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</si>
  <si>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</si>
  <si>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</si>
  <si>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</si>
  <si>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</si>
  <si>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</si>
  <si>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</si>
  <si>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</si>
  <si>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</si>
  <si>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</si>
  <si>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</si>
  <si>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</si>
  <si>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</si>
  <si>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</si>
  <si>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</si>
  <si>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</si>
  <si>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</si>
  <si>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</si>
  <si>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</si>
  <si>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</si>
  <si>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</si>
  <si>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</si>
  <si>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</si>
  <si>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</si>
  <si>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</si>
  <si>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</si>
  <si>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</si>
  <si>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</si>
  <si>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</si>
  <si>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</si>
  <si>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</si>
  <si>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</si>
  <si>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</si>
  <si>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</si>
  <si>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</si>
  <si>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</si>
  <si>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</si>
  <si>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</si>
  <si>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</si>
  <si>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</si>
  <si>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</si>
  <si>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</si>
  <si>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</si>
  <si>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</si>
  <si>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</si>
  <si>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</si>
  <si>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</si>
  <si>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</si>
  <si>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</si>
  <si>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</si>
  <si>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</si>
  <si>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</si>
  <si>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</si>
  <si>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</si>
  <si>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</si>
  <si>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</si>
  <si>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</si>
  <si>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</si>
  <si>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</si>
  <si>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</si>
  <si>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</si>
  <si>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</si>
  <si>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</si>
  <si>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</si>
  <si>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</si>
  <si>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</si>
  <si>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</si>
  <si>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</si>
  <si>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</si>
  <si>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</si>
  <si>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</si>
  <si>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</si>
  <si>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</si>
  <si>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</si>
  <si>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</si>
  <si>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</si>
  <si>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</si>
  <si>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</si>
  <si>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</si>
  <si>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</si>
  <si>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</si>
  <si>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</si>
  <si>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</si>
  <si>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</si>
  <si>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</si>
  <si>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</si>
  <si>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</si>
  <si>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</si>
  <si>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</si>
  <si>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</si>
  <si>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</si>
  <si>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</si>
  <si>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</si>
  <si>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</si>
  <si>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</si>
  <si>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</si>
  <si>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</si>
  <si>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</si>
  <si>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</si>
  <si>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</si>
  <si>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</si>
  <si>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</si>
  <si>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</si>
  <si>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</si>
  <si>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</si>
  <si>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</si>
  <si>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</si>
  <si>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</si>
  <si>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</si>
  <si>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</si>
  <si>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</si>
  <si>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</si>
  <si>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</si>
  <si>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</si>
  <si>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</si>
  <si>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</si>
  <si>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</si>
  <si>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</si>
  <si>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</si>
  <si>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</si>
  <si>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</si>
  <si>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</si>
  <si>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</si>
  <si>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</si>
  <si>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</si>
  <si>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</si>
  <si>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</si>
  <si>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</si>
  <si>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</si>
  <si>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</si>
  <si>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</si>
  <si>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</si>
  <si>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</si>
  <si>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</si>
  <si>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</si>
  <si>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</si>
  <si>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</si>
  <si>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</si>
  <si>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</si>
  <si>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</si>
  <si>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</si>
  <si>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</si>
  <si>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</si>
  <si>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</si>
  <si>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</si>
  <si>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</si>
  <si>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</si>
  <si>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</si>
  <si>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</si>
  <si>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</si>
  <si>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</si>
  <si>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</si>
  <si>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</si>
  <si>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</si>
  <si>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</si>
  <si>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</si>
  <si>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</si>
  <si>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</si>
  <si>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</si>
  <si>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</si>
  <si>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</si>
  <si>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</si>
  <si>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</si>
  <si>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</si>
  <si>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</si>
  <si>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</si>
  <si>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</si>
  <si>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</si>
  <si>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</si>
  <si>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</si>
  <si>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</si>
  <si>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</si>
  <si>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</si>
  <si>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</si>
  <si>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</si>
  <si>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</si>
  <si>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</si>
  <si>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</si>
  <si>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</si>
  <si>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</si>
  <si>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</si>
  <si>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</si>
  <si>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</si>
  <si>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</si>
  <si>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</si>
  <si>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</si>
  <si>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</si>
  <si>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</si>
  <si>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</si>
  <si>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</si>
  <si>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</si>
  <si>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</si>
  <si>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</si>
  <si>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</si>
  <si>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</si>
  <si>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</si>
  <si>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</si>
  <si>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</si>
  <si>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</si>
  <si>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</si>
  <si>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</si>
  <si>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</si>
  <si>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</si>
  <si>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</si>
  <si>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</si>
  <si>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</si>
  <si>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</si>
  <si>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</si>
  <si>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</si>
  <si>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</si>
  <si>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</si>
  <si>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</si>
  <si>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</si>
  <si>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</si>
  <si>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</si>
  <si>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</si>
  <si>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</si>
  <si>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</si>
  <si>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</si>
  <si>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</si>
  <si>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</si>
  <si>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</si>
  <si>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</si>
  <si>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</si>
  <si>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</si>
  <si>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</si>
  <si>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</si>
  <si>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</si>
  <si>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</si>
  <si>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</si>
  <si>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</si>
  <si>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</si>
  <si>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</si>
  <si>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</si>
  <si>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</si>
  <si>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</si>
  <si>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</si>
  <si>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</si>
  <si>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</si>
  <si>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</si>
  <si>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</si>
  <si>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</si>
  <si>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</si>
  <si>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</si>
  <si>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</si>
  <si>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</si>
  <si>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</si>
  <si>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</si>
  <si>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</si>
  <si>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</si>
  <si>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</si>
  <si>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</si>
  <si>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</si>
  <si>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</si>
  <si>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</si>
  <si>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</si>
  <si>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</si>
  <si>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</si>
  <si>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</si>
  <si>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</si>
  <si>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</si>
  <si>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</si>
  <si>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</si>
  <si>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</si>
  <si>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</si>
  <si>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</si>
  <si>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</si>
  <si>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</si>
  <si>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</si>
  <si>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</si>
  <si>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</si>
  <si>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</si>
  <si>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</si>
  <si>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</si>
  <si>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</si>
  <si>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</si>
  <si>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</si>
  <si>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</si>
  <si>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</si>
  <si>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</si>
  <si>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</si>
  <si>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</si>
  <si>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</si>
  <si>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</si>
  <si>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</si>
  <si>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</si>
  <si>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</si>
  <si>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</si>
  <si>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</si>
  <si>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</si>
  <si>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</si>
  <si>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</si>
  <si>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</si>
  <si>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</si>
  <si>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</si>
  <si>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</si>
  <si>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</si>
  <si>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</si>
  <si>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</si>
  <si>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</si>
  <si>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</si>
  <si>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</si>
  <si>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</si>
  <si>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</si>
  <si>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</si>
  <si>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</si>
  <si>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</si>
  <si>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</si>
  <si>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</si>
  <si>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</si>
  <si>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</si>
  <si>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</si>
  <si>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</si>
  <si>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</si>
  <si>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</si>
  <si>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</si>
  <si>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</si>
  <si>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</si>
  <si>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</si>
  <si>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</si>
  <si>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</si>
  <si>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</si>
  <si>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</si>
  <si>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</si>
  <si>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</si>
  <si>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</si>
  <si>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</si>
  <si>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</si>
  <si>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</si>
  <si>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</si>
  <si>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</si>
  <si>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</si>
  <si>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</si>
  <si>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</si>
  <si>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</si>
  <si>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</si>
  <si>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</si>
  <si>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</si>
  <si>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</si>
  <si>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</si>
  <si>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</si>
  <si>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</si>
  <si>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</si>
  <si>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</si>
  <si>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</si>
  <si>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</si>
  <si>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</si>
  <si>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</si>
  <si>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</si>
  <si>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</si>
  <si>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</si>
  <si>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</si>
  <si>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</si>
  <si>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</si>
  <si>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</si>
  <si>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</si>
  <si>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</si>
  <si>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</si>
  <si>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</si>
  <si>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</si>
  <si>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</si>
  <si>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</si>
  <si>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</si>
  <si>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</si>
  <si>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</si>
  <si>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</si>
  <si>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</si>
  <si>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</si>
  <si>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</si>
  <si>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</si>
  <si>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</si>
  <si>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</si>
  <si>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</si>
  <si>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</si>
  <si>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</si>
  <si>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</si>
  <si>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</si>
  <si>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</si>
  <si>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</si>
  <si>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</si>
  <si>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</si>
  <si>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</si>
  <si>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</si>
  <si>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</si>
  <si>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</si>
  <si>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</si>
  <si>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</si>
  <si>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</si>
  <si>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</si>
  <si>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</si>
  <si>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</si>
  <si>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</si>
  <si>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</si>
  <si>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</si>
  <si>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</si>
  <si>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</si>
  <si>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</si>
  <si>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</si>
  <si>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</si>
  <si>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</si>
  <si>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</si>
  <si>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</si>
  <si>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</si>
  <si>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</si>
  <si>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</si>
  <si>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</si>
  <si>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</si>
  <si>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</si>
  <si>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</si>
  <si>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</si>
  <si>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</si>
  <si>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</si>
  <si>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</si>
  <si>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</si>
  <si>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</si>
  <si>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</si>
  <si>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</si>
  <si>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</si>
  <si>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</si>
  <si>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</si>
  <si>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</si>
  <si>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</si>
  <si>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</si>
  <si>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</si>
  <si>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</si>
  <si>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</si>
  <si>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</si>
  <si>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</si>
  <si>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</si>
  <si>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</si>
  <si>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</si>
  <si>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</si>
  <si>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</si>
  <si>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</si>
  <si>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</si>
  <si>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</si>
  <si>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</si>
  <si>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</si>
  <si>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</si>
  <si>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</si>
  <si>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</si>
  <si>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</si>
  <si>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</si>
  <si>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</si>
  <si>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</si>
  <si>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</si>
  <si>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</si>
  <si>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</si>
  <si>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</si>
  <si>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</si>
  <si>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</si>
  <si>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</si>
  <si>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</si>
  <si>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</si>
  <si>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</si>
  <si>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</si>
  <si>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</si>
  <si>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</si>
  <si>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</si>
  <si>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</si>
  <si>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</si>
  <si>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</si>
  <si>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</si>
  <si>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</si>
  <si>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</si>
  <si>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</si>
  <si>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</si>
  <si>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</si>
  <si>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</si>
  <si>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</si>
  <si>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</si>
  <si>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</si>
  <si>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</si>
  <si>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</si>
  <si>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</si>
  <si>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</si>
  <si>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</si>
  <si>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</si>
  <si>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</si>
  <si>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</si>
  <si>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</si>
  <si>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</si>
  <si>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</si>
  <si>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</si>
  <si>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</si>
  <si>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</si>
  <si>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</si>
  <si>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</si>
  <si>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</si>
  <si>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</si>
  <si>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</si>
  <si>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</si>
  <si>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</si>
  <si>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</si>
  <si>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</si>
  <si>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</si>
  <si>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</si>
  <si>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</si>
  <si>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</si>
  <si>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</si>
  <si>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</si>
  <si>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</si>
  <si>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</si>
  <si>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</si>
  <si>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</si>
  <si>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</si>
  <si>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</si>
  <si>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</si>
  <si>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</si>
  <si>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</si>
  <si>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</si>
  <si>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</si>
  <si>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</si>
  <si>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</si>
  <si>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</si>
  <si>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</si>
  <si>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</si>
  <si>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</si>
  <si>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</si>
  <si>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</si>
  <si>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</si>
  <si>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</si>
  <si>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</si>
  <si>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</si>
  <si>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</si>
  <si>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</si>
  <si>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</si>
  <si>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</si>
  <si>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</si>
  <si>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</si>
  <si>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</si>
  <si>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</si>
  <si>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</si>
  <si>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</si>
  <si>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</si>
  <si>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</si>
  <si>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</si>
  <si>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</si>
  <si>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</si>
  <si>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</si>
  <si>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</si>
  <si>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</si>
  <si>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</si>
  <si>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</si>
  <si>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</si>
  <si>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</si>
  <si>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</si>
  <si>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</si>
  <si>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</si>
  <si>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</si>
  <si>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</si>
  <si>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</si>
  <si>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</si>
  <si>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</si>
  <si>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</si>
  <si>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</si>
  <si>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</si>
  <si>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</si>
  <si>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</si>
  <si>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</si>
  <si>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</si>
  <si>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</si>
  <si>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</si>
  <si>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</si>
  <si>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</si>
  <si>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</si>
  <si>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</si>
  <si>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</si>
  <si>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</si>
  <si>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</si>
  <si>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</si>
  <si>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</si>
  <si>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</si>
  <si>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</si>
  <si>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</si>
  <si>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</si>
  <si>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</si>
  <si>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</si>
  <si>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</si>
  <si>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</si>
  <si>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</si>
  <si>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</si>
  <si>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</si>
  <si>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</si>
  <si>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</si>
  <si>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</si>
  <si>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</si>
  <si>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</si>
  <si>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</si>
  <si>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</si>
  <si>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</si>
  <si>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</si>
  <si>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</si>
  <si>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</si>
  <si>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</si>
  <si>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</si>
  <si>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</si>
  <si>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</si>
  <si>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</si>
  <si>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</si>
  <si>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</si>
  <si>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</si>
  <si>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</si>
  <si>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</si>
  <si>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</si>
  <si>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</si>
  <si>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</si>
  <si>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</si>
  <si>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</si>
  <si>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</si>
  <si>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</si>
  <si>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</si>
  <si>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</si>
  <si>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</si>
  <si>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</si>
  <si>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</si>
  <si>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</si>
  <si>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</si>
  <si>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</si>
  <si>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</si>
  <si>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</si>
  <si>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</si>
  <si>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</si>
  <si>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</si>
  <si>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</si>
  <si>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</si>
  <si>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</si>
  <si>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</si>
  <si>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</si>
  <si>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</si>
  <si>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</si>
  <si>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</si>
  <si>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</si>
  <si>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</si>
  <si>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</si>
  <si>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</si>
  <si>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</si>
  <si>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</si>
  <si>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</si>
  <si>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</si>
  <si>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</si>
  <si>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</si>
  <si>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</si>
  <si>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</si>
  <si>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</si>
  <si>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</si>
  <si>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</si>
  <si>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</si>
  <si>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</si>
  <si>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</si>
  <si>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</si>
  <si>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</si>
  <si>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</si>
  <si>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</si>
  <si>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</si>
  <si>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</si>
  <si>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</si>
  <si>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</si>
  <si>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</si>
  <si>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</si>
  <si>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</si>
  <si>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</si>
  <si>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</si>
  <si>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</si>
  <si>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</si>
  <si>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</si>
  <si>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</si>
  <si>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</si>
  <si>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</si>
  <si>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</si>
  <si>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</si>
  <si>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</si>
  <si>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</si>
  <si>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</si>
  <si>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</si>
  <si>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</si>
  <si>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</si>
  <si>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</si>
  <si>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</si>
  <si>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</si>
  <si>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</si>
  <si>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</si>
  <si>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</si>
  <si>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</si>
  <si>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</si>
  <si>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</si>
  <si>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</si>
  <si>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</si>
  <si>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</si>
  <si>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</si>
  <si>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</si>
  <si>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</si>
  <si>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</si>
  <si>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</si>
  <si>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</si>
  <si>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</si>
  <si>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</si>
  <si>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</si>
  <si>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</si>
  <si>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</si>
  <si>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</si>
  <si>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</si>
  <si>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</si>
  <si>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</si>
  <si>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</si>
  <si>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</si>
  <si>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</si>
  <si>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</si>
  <si>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</si>
  <si>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</si>
  <si>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</si>
  <si>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</si>
  <si>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</si>
  <si>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</si>
  <si>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</si>
  <si>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</si>
  <si>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</si>
  <si>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</si>
  <si>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</si>
  <si>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</si>
  <si>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</si>
  <si>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</si>
  <si>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</si>
  <si>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</si>
  <si>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</si>
  <si>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</si>
  <si>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</si>
  <si>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</si>
  <si>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</si>
  <si>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</si>
  <si>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</si>
  <si>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</si>
  <si>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</si>
  <si>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</si>
  <si>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</si>
  <si>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</si>
  <si>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</si>
  <si>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</si>
  <si>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</si>
  <si>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</si>
  <si>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</si>
  <si>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</si>
  <si>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</si>
  <si>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</si>
  <si>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</si>
  <si>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</si>
  <si>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</si>
  <si>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</si>
  <si>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</si>
  <si>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</si>
  <si>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</si>
  <si>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</si>
  <si>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</si>
  <si>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</si>
  <si>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</si>
  <si>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</si>
  <si>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</si>
  <si>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</si>
  <si>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</si>
  <si>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</si>
  <si>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</si>
  <si>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</si>
  <si>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</si>
  <si>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</si>
  <si>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</si>
  <si>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</si>
  <si>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</si>
  <si>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</si>
  <si>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</si>
  <si>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</si>
  <si>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</si>
  <si>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</si>
  <si>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</si>
  <si>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</si>
  <si>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</si>
  <si>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</si>
  <si>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</si>
  <si>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</si>
  <si>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</si>
  <si>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</si>
  <si>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</si>
  <si>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</si>
  <si>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</si>
  <si>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</si>
  <si>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</si>
  <si>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</si>
  <si>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</si>
  <si>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</si>
  <si>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</si>
  <si>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</si>
  <si>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</si>
  <si>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</si>
  <si>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</si>
  <si>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</si>
  <si>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</si>
  <si>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</si>
  <si>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</si>
  <si>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</si>
  <si>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</si>
  <si>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</si>
  <si>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</si>
  <si>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</si>
  <si>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</si>
  <si>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</si>
  <si>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</si>
  <si>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</si>
  <si>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</si>
  <si>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</si>
  <si>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</si>
  <si>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</si>
  <si>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</si>
  <si>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</si>
  <si>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</si>
  <si>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</si>
  <si>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</si>
  <si>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</si>
  <si>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</si>
  <si>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</si>
  <si>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</si>
  <si>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</si>
  <si>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</si>
  <si>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</si>
  <si>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</si>
  <si>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</si>
  <si>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</si>
  <si>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</si>
  <si>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</si>
  <si>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</si>
  <si>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</si>
  <si>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</si>
  <si>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</si>
  <si>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</si>
  <si>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</si>
  <si>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</si>
  <si>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</si>
  <si>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</si>
  <si>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</si>
  <si>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</si>
  <si>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</si>
  <si>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</si>
  <si>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</si>
  <si>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</si>
  <si>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</si>
  <si>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</si>
  <si>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</si>
  <si>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</si>
  <si>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</si>
  <si>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</si>
  <si>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</si>
  <si>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</si>
  <si>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</si>
  <si>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</si>
  <si>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</si>
  <si>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</si>
  <si>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</si>
  <si>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</si>
  <si>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</si>
  <si>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</si>
  <si>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</si>
  <si>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</si>
  <si>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</si>
  <si>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</si>
  <si>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</si>
  <si>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</si>
  <si>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</si>
  <si>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</si>
  <si>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</si>
  <si>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</si>
  <si>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</si>
  <si>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</si>
  <si>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</si>
  <si>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</si>
  <si>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</si>
  <si>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</si>
  <si>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</si>
  <si>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</si>
  <si>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</si>
  <si>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</si>
  <si>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</si>
  <si>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</si>
  <si>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</si>
  <si>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</si>
  <si>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</si>
  <si>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</si>
  <si>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</si>
  <si>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</si>
  <si>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</si>
  <si>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</si>
  <si>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</si>
  <si>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</si>
  <si>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</si>
  <si>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</si>
  <si>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</si>
  <si>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</si>
  <si>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</si>
  <si>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</si>
  <si>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</si>
  <si>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</si>
  <si>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</si>
  <si>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</si>
  <si>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</si>
  <si>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</si>
  <si>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</si>
  <si>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</si>
  <si>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</si>
  <si>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</si>
  <si>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</si>
  <si>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</si>
  <si>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</si>
  <si>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</si>
  <si>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</si>
  <si>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</si>
  <si>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</si>
  <si>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</si>
  <si>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</si>
  <si>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</si>
  <si>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</si>
  <si>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</si>
  <si>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</si>
  <si>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</si>
  <si>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</si>
  <si>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</si>
  <si>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</si>
  <si>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</si>
  <si>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</si>
  <si>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</si>
  <si>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</si>
  <si>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</si>
  <si>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</si>
  <si>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</si>
  <si>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</si>
  <si>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</si>
  <si>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</si>
  <si>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</si>
  <si>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</si>
  <si>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</si>
  <si>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</si>
  <si>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</si>
  <si>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</si>
  <si>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</si>
  <si>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</si>
  <si>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</si>
  <si>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</si>
  <si>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</si>
  <si>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</si>
  <si>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</si>
  <si>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</si>
  <si>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</si>
  <si>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</si>
  <si>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</si>
  <si>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</si>
  <si>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</si>
  <si>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</si>
  <si>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</si>
  <si>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</si>
  <si>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</si>
  <si>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</si>
  <si>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</si>
  <si>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</si>
  <si>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</si>
  <si>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</si>
  <si>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</si>
  <si>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</si>
  <si>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</si>
  <si>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</si>
  <si>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</si>
  <si>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</si>
  <si>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</si>
  <si>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</si>
  <si>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</si>
  <si>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</si>
  <si>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</si>
  <si>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</si>
  <si>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</si>
  <si>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</si>
  <si>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</si>
  <si>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</si>
  <si>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</si>
  <si>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</si>
  <si>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</si>
  <si>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</si>
  <si>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</si>
  <si>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</si>
  <si>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</si>
  <si>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</si>
  <si>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</si>
  <si>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</si>
  <si>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</si>
  <si>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</si>
  <si>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</si>
  <si>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</si>
  <si>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</si>
  <si>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</si>
  <si>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</si>
  <si>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</si>
  <si>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</si>
  <si>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</si>
  <si>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</si>
  <si>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</si>
  <si>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</si>
  <si>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</si>
  <si>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</si>
  <si>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</si>
  <si>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</si>
  <si>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</si>
  <si>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</si>
  <si>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</si>
  <si>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</si>
  <si>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</si>
  <si>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</si>
  <si>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</si>
  <si>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</si>
  <si>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</si>
  <si>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</si>
  <si>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</si>
  <si>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</si>
  <si>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</si>
  <si>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</si>
  <si>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</si>
  <si>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</si>
  <si>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</si>
  <si>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</si>
  <si>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</si>
  <si>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</si>
  <si>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</si>
  <si>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</si>
  <si>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</si>
  <si>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</si>
  <si>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</si>
  <si>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</si>
  <si>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</si>
  <si>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</si>
  <si>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</si>
  <si>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</si>
  <si>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</si>
  <si>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</si>
  <si>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</si>
  <si>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</si>
  <si>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</si>
  <si>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</si>
  <si>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</si>
  <si>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</si>
  <si>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</si>
  <si>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</si>
  <si>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</si>
  <si>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</si>
  <si>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</si>
  <si>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</si>
  <si>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</si>
  <si>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</si>
  <si>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</si>
  <si>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</si>
  <si>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</si>
  <si>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</si>
  <si>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</si>
  <si>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</si>
  <si>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</si>
  <si>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</si>
  <si>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</si>
  <si>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</si>
  <si>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</si>
  <si>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</si>
  <si>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</si>
  <si>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</si>
  <si>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</si>
  <si>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</si>
  <si>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</si>
  <si>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</si>
  <si>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</si>
  <si>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</si>
  <si>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</si>
  <si>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</si>
  <si>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</si>
  <si>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</si>
  <si>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</si>
  <si>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</si>
  <si>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</si>
  <si>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</si>
  <si>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</si>
  <si>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</si>
  <si>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</si>
  <si>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</si>
  <si>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</si>
  <si>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</si>
  <si>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</si>
  <si>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</si>
  <si>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</si>
  <si>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</si>
  <si>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</si>
  <si>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</si>
  <si>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</si>
  <si>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</si>
  <si>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</si>
  <si>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</si>
  <si>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</si>
  <si>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</si>
  <si>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</si>
  <si>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</si>
  <si>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</si>
  <si>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</si>
  <si>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</si>
  <si>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</si>
  <si>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</si>
  <si>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</si>
  <si>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</si>
  <si>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</si>
  <si>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</si>
  <si>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</si>
  <si>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</si>
  <si>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</si>
  <si>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</si>
  <si>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</si>
  <si>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</si>
  <si>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</si>
  <si>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</si>
  <si>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</si>
  <si>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</si>
  <si>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</si>
  <si>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</si>
  <si>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</si>
  <si>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</si>
  <si>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</si>
  <si>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</si>
  <si>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</si>
  <si>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</si>
  <si>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</si>
  <si>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</si>
  <si>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</si>
  <si>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</si>
  <si>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</si>
  <si>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</si>
  <si>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</si>
  <si>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</si>
  <si>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</si>
  <si>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</si>
  <si>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</si>
  <si>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</si>
  <si>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</si>
  <si>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</si>
  <si>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</si>
  <si>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</si>
  <si>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</si>
  <si>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</si>
  <si>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</si>
  <si>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</si>
  <si>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</si>
  <si>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</si>
  <si>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</si>
  <si>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</si>
  <si>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</si>
  <si>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</si>
  <si>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</si>
  <si>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</si>
  <si>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</si>
  <si>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</si>
  <si>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</si>
  <si>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</si>
  <si>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</si>
  <si>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</si>
  <si>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</si>
  <si>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</si>
  <si>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</si>
  <si>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</si>
  <si>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</si>
  <si>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</si>
  <si>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</si>
  <si>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</si>
  <si>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</si>
  <si>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</si>
  <si>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</si>
  <si>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</si>
  <si>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</si>
  <si>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</si>
  <si>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</si>
  <si>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</si>
  <si>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</si>
  <si>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</si>
  <si>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</si>
  <si>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</si>
  <si>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</si>
  <si>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</si>
  <si>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</si>
  <si>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</si>
  <si>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</si>
  <si>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</si>
  <si>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</si>
  <si>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</si>
  <si>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</si>
  <si>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</si>
  <si>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</si>
  <si>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</si>
  <si>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</si>
  <si>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</si>
  <si>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</si>
  <si>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</si>
  <si>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</si>
  <si>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</si>
  <si>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</si>
  <si>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</si>
  <si>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</si>
  <si>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</si>
  <si>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</si>
  <si>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</si>
  <si>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</si>
  <si>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</si>
  <si>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</si>
  <si>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</si>
  <si>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</si>
  <si>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</si>
  <si>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</si>
  <si>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</si>
  <si>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</si>
  <si>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</si>
  <si>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</si>
  <si>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</si>
  <si>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</si>
  <si>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</si>
  <si>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</si>
  <si>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</si>
  <si>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</si>
  <si>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</si>
  <si>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</si>
  <si>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</si>
  <si>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</si>
  <si>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</si>
  <si>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</si>
  <si>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</si>
  <si>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</si>
  <si>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</si>
  <si>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</si>
  <si>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</si>
  <si>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</si>
  <si>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</si>
  <si>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</si>
  <si>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</si>
  <si>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</si>
  <si>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</si>
  <si>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</si>
  <si>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</si>
  <si>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</si>
  <si>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</si>
  <si>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</si>
  <si>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</si>
  <si>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</si>
  <si>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</si>
  <si>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</si>
  <si>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</si>
  <si>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</si>
  <si>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</si>
  <si>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</si>
  <si>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</si>
  <si>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</si>
  <si>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</si>
  <si>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</si>
  <si>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</si>
  <si>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</si>
  <si>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</si>
  <si>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</si>
  <si>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</si>
  <si>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</si>
  <si>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</si>
  <si>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</si>
  <si>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</si>
  <si>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</si>
  <si>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</si>
  <si>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</si>
  <si>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</si>
  <si>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</si>
  <si>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</si>
  <si>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</si>
  <si>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</si>
  <si>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</si>
  <si>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</si>
  <si>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</si>
  <si>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</si>
  <si>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</si>
  <si>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</si>
  <si>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</si>
  <si>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</si>
  <si>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</si>
  <si>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</si>
  <si>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</si>
  <si>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</si>
  <si>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</si>
  <si>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</si>
  <si>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</si>
  <si>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</si>
  <si>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</si>
  <si>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</si>
  <si>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</si>
  <si>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</si>
  <si>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</si>
  <si>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</si>
  <si>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</si>
  <si>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</si>
  <si>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</si>
  <si>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</si>
  <si>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</si>
  <si>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</si>
  <si>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</si>
  <si>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</si>
  <si>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</si>
  <si>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</si>
  <si>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</si>
  <si>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</si>
  <si>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</si>
  <si>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</si>
  <si>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</si>
  <si>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</si>
  <si>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</si>
  <si>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</si>
  <si>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</si>
  <si>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</si>
  <si>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</si>
  <si>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</si>
  <si>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</si>
  <si>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</si>
  <si>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</si>
  <si>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</si>
  <si>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</si>
  <si>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</si>
  <si>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</si>
  <si>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</si>
  <si>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</si>
  <si>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</si>
  <si>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</si>
  <si>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</si>
  <si>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</si>
  <si>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</si>
  <si>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</si>
  <si>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</si>
  <si>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</si>
  <si>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</si>
  <si>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</si>
  <si>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</si>
  <si>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</si>
  <si>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</si>
  <si>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</si>
  <si>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</si>
  <si>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</si>
  <si>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</si>
  <si>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</si>
  <si>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</si>
  <si>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</si>
  <si>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</si>
  <si>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</si>
  <si>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</si>
  <si>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</si>
  <si>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</si>
  <si>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</si>
  <si>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</si>
  <si>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</si>
  <si>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</si>
  <si>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</si>
  <si>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</si>
  <si>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</si>
  <si>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</si>
  <si>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</si>
  <si>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</si>
  <si>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</si>
  <si>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</si>
  <si>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</si>
  <si>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</si>
  <si>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</si>
  <si>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</si>
  <si>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</si>
  <si>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</si>
  <si>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</si>
  <si>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</si>
  <si>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</si>
  <si>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</si>
  <si>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</si>
  <si>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</si>
  <si>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</si>
  <si>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</si>
  <si>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</si>
  <si>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</si>
  <si>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</si>
  <si>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</si>
  <si>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</si>
  <si>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</si>
  <si>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</si>
  <si>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</si>
  <si>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</si>
  <si>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</si>
  <si>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</si>
  <si>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</si>
  <si>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</si>
  <si>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</si>
  <si>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</si>
  <si>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</si>
  <si>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</si>
  <si>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</si>
  <si>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</si>
  <si>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</si>
  <si>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</si>
  <si>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</si>
  <si>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</si>
  <si>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</si>
  <si>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</si>
  <si>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</si>
  <si>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</si>
  <si>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</si>
  <si>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</si>
  <si>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</si>
  <si>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</si>
  <si>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</si>
  <si>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</si>
  <si>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</si>
  <si>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</si>
  <si>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</si>
  <si>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</si>
  <si>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</si>
  <si>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</si>
  <si>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</si>
  <si>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</si>
  <si>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</si>
  <si>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</si>
  <si>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</si>
  <si>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</si>
  <si>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</si>
  <si>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</si>
  <si>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</si>
  <si>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</si>
  <si>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</si>
  <si>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</si>
  <si>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</si>
  <si>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</si>
  <si>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</si>
  <si>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</si>
  <si>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</si>
  <si>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</si>
  <si>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</si>
  <si>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</si>
  <si>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</si>
  <si>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</si>
  <si>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</si>
  <si>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</si>
  <si>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</si>
  <si>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</si>
  <si>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</si>
  <si>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</si>
  <si>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</si>
  <si>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</si>
  <si>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</si>
  <si>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</si>
  <si>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</si>
  <si>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</si>
  <si>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</si>
  <si>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</si>
  <si>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</si>
  <si>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</si>
  <si>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</si>
  <si>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</si>
  <si>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</si>
  <si>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</si>
  <si>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</si>
  <si>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</si>
  <si>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</si>
  <si>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</si>
  <si>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</si>
  <si>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</si>
  <si>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</si>
  <si>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</si>
  <si>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</si>
  <si>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</si>
  <si>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</si>
  <si>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</si>
  <si>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</si>
  <si>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</si>
  <si>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</si>
  <si>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</si>
  <si>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</si>
  <si>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</si>
  <si>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</si>
  <si>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</si>
  <si>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</si>
  <si>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</si>
  <si>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</si>
  <si>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</si>
  <si>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</si>
  <si>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</si>
  <si>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</si>
  <si>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</si>
  <si>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</si>
  <si>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</si>
  <si>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</si>
  <si>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</si>
  <si>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</si>
  <si>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</si>
  <si>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</si>
  <si>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</si>
  <si>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</si>
  <si>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</si>
  <si>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</si>
  <si>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</si>
  <si>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</si>
  <si>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</si>
  <si>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</si>
  <si>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</si>
  <si>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</si>
  <si>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</si>
  <si>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</si>
  <si>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</si>
  <si>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</si>
  <si>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</si>
  <si>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</si>
  <si>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</si>
  <si>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</si>
  <si>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</si>
  <si>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</si>
  <si>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</si>
  <si>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</si>
  <si>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</si>
  <si>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</si>
  <si>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</si>
  <si>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</si>
  <si>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</si>
  <si>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</si>
  <si>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</si>
  <si>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</si>
  <si>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</si>
  <si>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</si>
  <si>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</si>
  <si>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</si>
  <si>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</si>
  <si>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</si>
  <si>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</si>
  <si>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</si>
  <si>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</si>
  <si>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</si>
  <si>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</si>
  <si>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</si>
  <si>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</si>
  <si>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</si>
  <si>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</si>
  <si>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</si>
  <si>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</si>
  <si>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</si>
  <si>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</si>
  <si>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</si>
  <si>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</si>
  <si>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</si>
  <si>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</si>
  <si>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</si>
  <si>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</si>
  <si>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</si>
  <si>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</si>
  <si>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</si>
  <si>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</si>
  <si>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</si>
  <si>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</si>
  <si>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</si>
  <si>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</si>
  <si>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</si>
  <si>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</si>
  <si>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</si>
  <si>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</si>
  <si>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</si>
  <si>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</si>
  <si>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</si>
  <si>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</si>
  <si>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</si>
  <si>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</si>
  <si>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</si>
  <si>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</si>
  <si>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</si>
  <si>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</si>
  <si>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</si>
  <si>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</si>
  <si>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</si>
  <si>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</si>
  <si>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</si>
  <si>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</si>
  <si>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</si>
  <si>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</si>
  <si>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</si>
  <si>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</si>
  <si>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</si>
  <si>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</si>
  <si>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</si>
  <si>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</si>
  <si>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</si>
  <si>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</si>
  <si>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</si>
  <si>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</si>
  <si>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</si>
  <si>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</si>
  <si>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</si>
  <si>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</si>
  <si>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</si>
  <si>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</si>
  <si>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</si>
  <si>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</si>
  <si>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</si>
  <si>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</si>
  <si>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</si>
  <si>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</si>
  <si>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</si>
  <si>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</si>
  <si>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</si>
  <si>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</si>
  <si>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</si>
  <si>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</si>
  <si>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</si>
  <si>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</si>
  <si>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</si>
  <si>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</si>
  <si>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</si>
  <si>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</si>
  <si>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</si>
  <si>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</si>
  <si>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</si>
  <si>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</si>
  <si>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</si>
  <si>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</si>
  <si>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</si>
  <si>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</si>
  <si>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</si>
  <si>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</si>
  <si>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</si>
  <si>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</si>
  <si>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</si>
  <si>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</si>
  <si>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</si>
  <si>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</si>
  <si>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</si>
  <si>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</si>
  <si>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</si>
  <si>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</si>
  <si>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</si>
  <si>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</si>
  <si>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</si>
  <si>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</si>
  <si>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</si>
  <si>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</si>
  <si>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</si>
  <si>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</si>
  <si>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</si>
  <si>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</si>
  <si>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</si>
  <si>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</si>
  <si>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</si>
  <si>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</si>
  <si>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</si>
  <si>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</si>
  <si>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</si>
  <si>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</si>
  <si>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</si>
  <si>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</si>
  <si>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</si>
  <si>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</si>
  <si>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</si>
  <si>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</si>
  <si>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</si>
  <si>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</si>
  <si>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</si>
  <si>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</si>
  <si>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</si>
  <si>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</si>
  <si>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</si>
  <si>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</si>
  <si>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</si>
  <si>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</si>
  <si>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</si>
  <si>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</si>
  <si>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</si>
  <si>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</si>
  <si>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</si>
  <si>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</si>
  <si>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</si>
  <si>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</si>
  <si>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</si>
  <si>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</si>
  <si>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</si>
  <si>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</si>
  <si>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</si>
  <si>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</si>
  <si>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</si>
  <si>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</si>
  <si>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</si>
  <si>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</si>
  <si>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</si>
  <si>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</si>
  <si>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</si>
  <si>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</si>
  <si>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</si>
  <si>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</si>
  <si>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</si>
  <si>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</si>
  <si>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</si>
  <si>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</si>
  <si>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</si>
  <si>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</si>
  <si>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</si>
  <si>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</si>
  <si>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</si>
  <si>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</si>
  <si>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</si>
  <si>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</si>
  <si>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</si>
  <si>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</si>
  <si>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</si>
  <si>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</si>
  <si>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</si>
  <si>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</si>
  <si>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</si>
  <si>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</si>
  <si>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</si>
  <si>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</si>
  <si>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</si>
  <si>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</si>
  <si>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</si>
  <si>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</si>
  <si>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</si>
  <si>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</si>
  <si>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</si>
  <si>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</si>
  <si>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</si>
  <si>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</si>
  <si>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</si>
  <si>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</si>
  <si>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</si>
  <si>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</si>
  <si>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</si>
  <si>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</si>
  <si>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</si>
  <si>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</si>
  <si>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</si>
  <si>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</si>
  <si>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</si>
  <si>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</si>
  <si>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</si>
  <si>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</si>
  <si>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</si>
  <si>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</si>
  <si>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</si>
  <si>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</si>
  <si>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</si>
  <si>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</si>
  <si>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</si>
  <si>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</si>
  <si>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</si>
  <si>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</si>
  <si>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</si>
  <si>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</si>
  <si>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</si>
  <si>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</si>
  <si>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</si>
  <si>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</si>
  <si>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</si>
  <si>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</si>
  <si>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</si>
  <si>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</si>
  <si>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</si>
  <si>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</si>
  <si>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</si>
  <si>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</si>
  <si>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</si>
  <si>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</si>
  <si>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</si>
  <si>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</si>
  <si>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</si>
  <si>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</si>
  <si>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</si>
  <si>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</si>
  <si>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</si>
  <si>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</si>
  <si>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</si>
  <si>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</si>
  <si>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</si>
  <si>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</si>
  <si>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</si>
  <si>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</si>
  <si>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</si>
  <si>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</si>
  <si>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</si>
  <si>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</si>
  <si>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</si>
  <si>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</si>
  <si>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</si>
  <si>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</si>
  <si>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</si>
  <si>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</si>
  <si>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</si>
  <si>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</si>
  <si>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</si>
  <si>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</si>
  <si>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</si>
  <si>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</si>
  <si>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</si>
  <si>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</si>
  <si>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</si>
  <si>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</si>
  <si>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</si>
  <si>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</si>
  <si>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</si>
  <si>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</si>
  <si>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</si>
  <si>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</si>
  <si>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</si>
  <si>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</si>
  <si>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</si>
  <si>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</si>
  <si>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</si>
  <si>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</si>
  <si>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</si>
  <si>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</si>
  <si>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</si>
  <si>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</si>
  <si>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</si>
  <si>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</si>
  <si>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</si>
  <si>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</si>
  <si>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</si>
  <si>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</si>
  <si>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</si>
  <si>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</si>
  <si>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</si>
  <si>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</si>
  <si>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</si>
  <si>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</si>
  <si>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</si>
  <si>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</si>
  <si>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</si>
  <si>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</si>
  <si>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</si>
  <si>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</si>
  <si>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</si>
  <si>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</si>
  <si>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</si>
  <si>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</si>
  <si>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</si>
  <si>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</si>
  <si>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</si>
  <si>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</si>
  <si>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</si>
  <si>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</si>
  <si>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</si>
  <si>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</si>
  <si>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</si>
  <si>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</si>
  <si>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</si>
  <si>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</si>
  <si>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</si>
  <si>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</si>
  <si>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</si>
  <si>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</si>
  <si>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</si>
  <si>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</si>
  <si>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</si>
  <si>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</si>
  <si>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</si>
  <si>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</si>
  <si>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</si>
  <si>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</si>
  <si>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</si>
  <si>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</si>
  <si>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</si>
  <si>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</si>
  <si>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</si>
  <si>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</si>
  <si>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</si>
  <si>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</si>
  <si>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</si>
  <si>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</si>
  <si>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</si>
  <si>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</si>
  <si>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</si>
  <si>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</si>
  <si>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</si>
  <si>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</si>
  <si>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</si>
  <si>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</si>
  <si>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</si>
  <si>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</si>
  <si>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</si>
  <si>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</si>
  <si>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</si>
  <si>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</si>
  <si>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</si>
  <si>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</si>
  <si>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</si>
  <si>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</si>
  <si>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</si>
  <si>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</si>
  <si>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</si>
  <si>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</si>
  <si>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</si>
  <si>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</si>
  <si>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</si>
  <si>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</si>
  <si>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</si>
  <si>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</si>
  <si>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</si>
  <si>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</si>
  <si>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</si>
  <si>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</si>
  <si>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</si>
  <si>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</si>
  <si>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</si>
  <si>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</si>
  <si>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</si>
  <si>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</si>
  <si>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</si>
  <si>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</si>
  <si>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</si>
  <si>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</si>
  <si>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</si>
  <si>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</si>
  <si>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</si>
  <si>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</si>
  <si>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</si>
  <si>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</si>
  <si>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</si>
  <si>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</si>
  <si>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</si>
  <si>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</si>
  <si>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</si>
  <si>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</si>
  <si>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</si>
  <si>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</si>
  <si>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</si>
  <si>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</si>
  <si>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</si>
  <si>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</si>
  <si>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</si>
  <si>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</si>
  <si>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</si>
  <si>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</si>
  <si>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</si>
  <si>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</si>
  <si>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</si>
  <si>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</si>
  <si>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</si>
  <si>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</si>
  <si>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</si>
  <si>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</si>
  <si>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</si>
  <si>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</si>
  <si>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</si>
  <si>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</si>
  <si>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</si>
  <si>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</si>
  <si>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</si>
  <si>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</si>
  <si>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</si>
  <si>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</si>
  <si>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</si>
  <si>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</si>
  <si>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</si>
  <si>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</si>
  <si>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</si>
  <si>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</si>
  <si>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</si>
  <si>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</si>
  <si>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</si>
  <si>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</si>
  <si>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</si>
  <si>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</si>
  <si>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</si>
  <si>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</si>
  <si>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</si>
  <si>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</si>
  <si>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</si>
  <si>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</si>
  <si>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</si>
  <si>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</si>
  <si>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</si>
  <si>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</si>
  <si>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</si>
  <si>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</si>
  <si>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</si>
  <si>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</si>
  <si>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</si>
  <si>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</si>
  <si>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</si>
  <si>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</si>
  <si>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</si>
  <si>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</si>
  <si>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</si>
  <si>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</si>
  <si>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</si>
  <si>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</si>
  <si>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</si>
  <si>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</si>
  <si>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</si>
  <si>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</si>
  <si>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</si>
  <si>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</si>
  <si>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</si>
  <si>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</si>
  <si>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</si>
  <si>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</si>
  <si>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</si>
  <si>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</si>
  <si>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</si>
  <si>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</si>
  <si>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</si>
  <si>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</si>
  <si>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</si>
  <si>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</si>
  <si>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</si>
  <si>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</si>
  <si>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</si>
  <si>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</si>
  <si>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</si>
  <si>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</si>
  <si>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</si>
  <si>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</si>
  <si>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</si>
  <si>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</si>
  <si>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</si>
  <si>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</si>
  <si>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</si>
  <si>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</si>
  <si>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</si>
  <si>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</si>
  <si>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</si>
  <si>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</si>
  <si>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</si>
  <si>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</si>
  <si>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</si>
  <si>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</si>
  <si>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</si>
  <si>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</si>
  <si>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</si>
  <si>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</si>
  <si>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</si>
  <si>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</si>
  <si>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</si>
  <si>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</si>
  <si>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</si>
  <si>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</si>
  <si>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</si>
  <si>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</si>
  <si>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</si>
  <si>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</si>
  <si>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</si>
  <si>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</si>
  <si>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</si>
  <si>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</si>
  <si>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</si>
  <si>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</si>
  <si>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</si>
  <si>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</si>
  <si>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</si>
  <si>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</si>
  <si>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</si>
  <si>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</si>
  <si>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</si>
  <si>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</si>
  <si>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</si>
  <si>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</si>
  <si>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</si>
  <si>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</si>
  <si>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</si>
  <si>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</si>
  <si>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</si>
  <si>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</si>
  <si>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</si>
  <si>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</si>
  <si>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</si>
  <si>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</si>
  <si>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</si>
  <si>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</si>
  <si>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</si>
  <si>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</si>
  <si>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</si>
  <si>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</si>
  <si>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</si>
  <si>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</si>
  <si>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</si>
  <si>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</si>
  <si>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</si>
  <si>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</si>
  <si>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</si>
  <si>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</si>
  <si>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</si>
  <si>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</si>
  <si>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</si>
  <si>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</si>
  <si>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</si>
  <si>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</si>
  <si>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</si>
  <si>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</si>
  <si>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</si>
  <si>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</si>
  <si>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</si>
  <si>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</si>
  <si>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</si>
  <si>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</si>
  <si>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</si>
  <si>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</si>
  <si>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</si>
  <si>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</si>
  <si>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</si>
  <si>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</si>
  <si>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</si>
  <si>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</si>
  <si>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</si>
  <si>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</si>
  <si>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</si>
  <si>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</si>
  <si>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</si>
  <si>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</si>
  <si>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</si>
  <si>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</si>
  <si>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</si>
  <si>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</si>
  <si>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</si>
  <si>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</si>
  <si>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</si>
  <si>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</si>
  <si>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</si>
  <si>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</si>
  <si>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</si>
  <si>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</si>
  <si>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</si>
  <si>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</si>
  <si>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</si>
  <si>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</si>
  <si>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</si>
  <si>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</si>
  <si>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</si>
  <si>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</si>
  <si>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</si>
  <si>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</si>
  <si>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</si>
  <si>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</si>
  <si>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</si>
  <si>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</si>
  <si>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</si>
  <si>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</si>
  <si>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</si>
  <si>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</si>
  <si>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</si>
  <si>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</si>
  <si>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</si>
  <si>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</si>
  <si>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</si>
  <si>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</si>
  <si>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</si>
  <si>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</si>
  <si>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</si>
  <si>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</si>
  <si>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</si>
  <si>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</si>
  <si>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</si>
  <si>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</si>
  <si>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</si>
  <si>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</si>
  <si>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</si>
  <si>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</si>
  <si>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</si>
  <si>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</si>
  <si>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</si>
  <si>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</si>
  <si>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</si>
  <si>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</si>
  <si>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</si>
  <si>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</si>
  <si>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</si>
  <si>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</si>
  <si>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</si>
  <si>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</si>
  <si>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</si>
  <si>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</si>
  <si>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</si>
  <si>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</si>
  <si>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</si>
  <si>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</si>
  <si>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</si>
  <si>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</si>
  <si>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</si>
  <si>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</si>
  <si>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</si>
  <si>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</si>
  <si>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</si>
  <si>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</si>
  <si>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</si>
  <si>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</si>
  <si>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</si>
  <si>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</si>
  <si>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</si>
  <si>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</si>
  <si>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</si>
  <si>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</si>
  <si>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</si>
  <si>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</si>
  <si>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</si>
  <si>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</si>
  <si>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</si>
  <si>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</si>
  <si>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</si>
  <si>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</si>
  <si>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</si>
  <si>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</si>
  <si>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</si>
  <si>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</si>
  <si>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</si>
  <si>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</si>
  <si>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</si>
  <si>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</si>
  <si>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</si>
  <si>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</si>
  <si>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</si>
  <si>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</si>
  <si>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</si>
  <si>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</si>
  <si>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</si>
  <si>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</si>
  <si>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</si>
  <si>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</si>
  <si>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</si>
  <si>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</si>
  <si>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</si>
  <si>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</si>
  <si>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</si>
  <si>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</si>
  <si>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</si>
  <si>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</si>
  <si>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</si>
  <si>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</si>
  <si>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</si>
  <si>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</si>
  <si>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</si>
  <si>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</si>
  <si>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</si>
  <si>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</si>
  <si>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</si>
  <si>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</si>
  <si>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</si>
  <si>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</si>
  <si>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</si>
  <si>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</si>
  <si>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</si>
  <si>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</si>
  <si>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</si>
  <si>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</si>
  <si>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</si>
  <si>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</si>
  <si>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</si>
  <si>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</si>
  <si>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</si>
  <si>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</si>
  <si>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</si>
  <si>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</si>
  <si>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</si>
  <si>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</si>
  <si>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</si>
  <si>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</si>
  <si>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</si>
  <si>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</si>
  <si>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</si>
  <si>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</si>
  <si>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</si>
  <si>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</si>
  <si>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</si>
  <si>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</si>
  <si>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</si>
  <si>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</si>
  <si>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</si>
  <si>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</si>
  <si>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</si>
  <si>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</si>
  <si>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</si>
  <si>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</si>
  <si>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</si>
  <si>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</si>
  <si>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</si>
  <si>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</si>
  <si>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</si>
  <si>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</si>
  <si>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</si>
  <si>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</si>
  <si>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</si>
  <si>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</si>
  <si>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</si>
  <si>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</si>
  <si>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</si>
  <si>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</si>
  <si>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</si>
  <si>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</si>
  <si>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</si>
  <si>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</si>
  <si>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</si>
  <si>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</si>
  <si>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</si>
  <si>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</si>
  <si>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</si>
  <si>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</si>
  <si>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</si>
  <si>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</si>
  <si>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</si>
  <si>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</si>
  <si>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</si>
  <si>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</si>
  <si>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</si>
  <si>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</si>
  <si>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</si>
  <si>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</si>
  <si>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</si>
  <si>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</si>
  <si>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</si>
  <si>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</si>
  <si>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</si>
  <si>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</si>
  <si>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</si>
  <si>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</si>
  <si>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</si>
  <si>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</si>
  <si>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</si>
  <si>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</si>
  <si>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</si>
  <si>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</si>
  <si>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</si>
  <si>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</si>
  <si>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</si>
  <si>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</si>
  <si>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</si>
  <si>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</si>
  <si>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</si>
  <si>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</si>
  <si>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</si>
  <si>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</si>
  <si>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</si>
  <si>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</si>
  <si>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</si>
  <si>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</si>
  <si>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</si>
  <si>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</si>
  <si>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</si>
  <si>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</si>
  <si>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</si>
  <si>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</si>
  <si>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</si>
  <si>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</si>
  <si>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</si>
  <si>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</si>
  <si>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</si>
  <si>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</si>
  <si>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</si>
  <si>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</si>
  <si>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</si>
  <si>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</si>
  <si>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</si>
  <si>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</si>
  <si>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</si>
  <si>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</si>
  <si>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</si>
  <si>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</si>
  <si>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</si>
  <si>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</si>
  <si>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</si>
  <si>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</si>
  <si>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</si>
  <si>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</si>
  <si>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</si>
  <si>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</si>
  <si>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</si>
  <si>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</si>
  <si>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</si>
  <si>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</si>
  <si>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</si>
  <si>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</si>
  <si>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</si>
  <si>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</si>
  <si>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</si>
  <si>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</si>
  <si>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</si>
  <si>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</si>
  <si>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</si>
  <si>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</si>
  <si>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</si>
  <si>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</si>
  <si>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</si>
  <si>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</si>
  <si>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</si>
  <si>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</si>
  <si>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</si>
  <si>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</si>
  <si>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</si>
  <si>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</si>
  <si>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</si>
  <si>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</si>
  <si>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</si>
  <si>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</si>
  <si>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</si>
  <si>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</si>
  <si>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</si>
  <si>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</si>
  <si>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</si>
  <si>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</si>
  <si>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</si>
  <si>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</si>
  <si>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</si>
  <si>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</si>
  <si>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</si>
  <si>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</si>
  <si>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</si>
  <si>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</si>
  <si>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</si>
  <si>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</si>
  <si>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</si>
  <si>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</si>
  <si>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</si>
  <si>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</si>
  <si>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</si>
  <si>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</si>
  <si>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</si>
  <si>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</si>
  <si>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</si>
  <si>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</si>
  <si>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</si>
  <si>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</si>
  <si>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</si>
  <si>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</si>
  <si>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</si>
  <si>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</si>
  <si>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</si>
  <si>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</si>
  <si>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</si>
  <si>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</si>
  <si>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</si>
  <si>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</si>
  <si>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</si>
  <si>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</si>
  <si>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</si>
  <si>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</si>
  <si>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</si>
  <si>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</si>
  <si>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</si>
  <si>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</si>
  <si>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</si>
  <si>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</si>
  <si>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</si>
  <si>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</si>
  <si>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</si>
  <si>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</si>
  <si>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</si>
  <si>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</si>
  <si>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</si>
  <si>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</si>
  <si>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</si>
  <si>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</si>
  <si>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</si>
  <si>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</si>
  <si>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</si>
  <si>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</si>
  <si>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</si>
  <si>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</si>
  <si>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</si>
  <si>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</si>
  <si>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</si>
  <si>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</si>
  <si>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</si>
  <si>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</si>
  <si>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</si>
  <si>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</si>
  <si>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</si>
  <si>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</si>
  <si>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</si>
  <si>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</si>
  <si>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</si>
  <si>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</si>
  <si>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</si>
  <si>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</si>
  <si>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</si>
  <si>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</si>
  <si>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</si>
  <si>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</si>
  <si>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</si>
  <si>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</si>
  <si>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</si>
  <si>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</si>
  <si>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</si>
  <si>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</si>
  <si>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</si>
  <si>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</si>
  <si>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</si>
  <si>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</si>
  <si>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</si>
  <si>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</si>
  <si>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</si>
  <si>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</si>
  <si>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</si>
  <si>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</si>
  <si>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</si>
  <si>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</si>
  <si>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</si>
  <si>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</si>
  <si>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</si>
  <si>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</si>
  <si>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</si>
  <si>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</si>
  <si>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</si>
  <si>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</si>
  <si>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</si>
  <si>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</si>
  <si>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</si>
  <si>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</si>
  <si>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</si>
  <si>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</si>
  <si>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</si>
  <si>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</si>
  <si>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</si>
  <si>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</si>
  <si>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</si>
  <si>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</si>
  <si>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</si>
  <si>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</si>
  <si>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</si>
  <si>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</si>
  <si>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</si>
  <si>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</si>
  <si>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</si>
  <si>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</si>
  <si>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</si>
  <si>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</si>
  <si>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</si>
  <si>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</si>
  <si>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</si>
  <si>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</si>
  <si>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</si>
  <si>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</si>
  <si>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</si>
  <si>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</si>
  <si>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</si>
  <si>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</si>
  <si>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</si>
  <si>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</si>
  <si>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</si>
  <si>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</si>
  <si>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</si>
  <si>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</si>
  <si>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</si>
  <si>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</si>
  <si>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</si>
  <si>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</si>
  <si>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</si>
  <si>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</si>
  <si>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</si>
  <si>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</si>
  <si>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</si>
  <si>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</si>
  <si>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</si>
  <si>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</si>
  <si>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</si>
  <si>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</si>
  <si>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</si>
  <si>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</si>
  <si>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</si>
  <si>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</si>
  <si>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</si>
  <si>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</si>
  <si>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</si>
  <si>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</si>
  <si>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</si>
  <si>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</si>
  <si>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</si>
  <si>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</si>
  <si>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</si>
  <si>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</si>
  <si>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</si>
  <si>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</si>
  <si>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</si>
  <si>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</si>
  <si>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</si>
  <si>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</si>
  <si>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</si>
  <si>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</si>
  <si>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</si>
  <si>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</si>
  <si>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</si>
  <si>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</si>
  <si>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</si>
  <si>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</si>
  <si>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</si>
  <si>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</si>
  <si>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</si>
  <si>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</si>
  <si>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</si>
  <si>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</si>
  <si>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</si>
  <si>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</si>
  <si>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</si>
  <si>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</si>
  <si>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</si>
  <si>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</si>
  <si>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</si>
  <si>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</si>
  <si>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</si>
  <si>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</si>
  <si>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</si>
  <si>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</si>
  <si>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</si>
  <si>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</si>
  <si>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</si>
  <si>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</si>
  <si>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</si>
  <si>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</si>
  <si>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</si>
  <si>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</si>
  <si>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</si>
  <si>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</si>
  <si>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</si>
  <si>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</si>
  <si>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</si>
  <si>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</si>
  <si>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</si>
  <si>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</si>
  <si>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</si>
  <si>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</si>
  <si>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</si>
  <si>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</si>
  <si>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</si>
  <si>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</si>
  <si>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</si>
  <si>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</si>
  <si>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</si>
  <si>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</si>
  <si>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</si>
  <si>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</si>
  <si>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</si>
  <si>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</si>
  <si>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</si>
  <si>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</si>
  <si>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</si>
  <si>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</si>
  <si>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</si>
  <si>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</si>
  <si>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</si>
  <si>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</si>
  <si>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</si>
  <si>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</si>
  <si>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</si>
  <si>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</si>
  <si>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</si>
  <si>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</si>
  <si>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</si>
  <si>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</si>
  <si>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</si>
  <si>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</si>
  <si>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</si>
  <si>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</si>
  <si>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</si>
  <si>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</si>
  <si>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</si>
  <si>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</si>
  <si>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</si>
  <si>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</si>
  <si>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</si>
  <si>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</si>
  <si>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</si>
  <si>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</si>
  <si>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</si>
  <si>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</si>
  <si>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</si>
  <si>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</si>
  <si>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</si>
  <si>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</si>
  <si>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</si>
  <si>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</si>
  <si>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</si>
  <si>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</si>
  <si>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</si>
  <si>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</si>
  <si>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</si>
  <si>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</si>
  <si>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</si>
  <si>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</si>
  <si>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</si>
  <si>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</si>
  <si>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</si>
  <si>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</si>
  <si>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</si>
  <si>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</si>
  <si>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</si>
  <si>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</si>
  <si>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</si>
  <si>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</si>
  <si>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</si>
  <si>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</si>
  <si>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</si>
  <si>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</si>
  <si>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</si>
  <si>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</si>
  <si>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</si>
  <si>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</si>
  <si>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</si>
  <si>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</si>
  <si>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</si>
  <si>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</si>
  <si>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</si>
  <si>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</si>
  <si>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</si>
  <si>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</si>
  <si>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</si>
  <si>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</si>
  <si>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</si>
  <si>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</si>
  <si>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</si>
  <si>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</si>
  <si>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</si>
  <si>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</si>
  <si>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</si>
  <si>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</si>
  <si>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</si>
  <si>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</si>
  <si>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</si>
  <si>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</si>
  <si>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</si>
  <si>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</si>
  <si>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</si>
  <si>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</si>
  <si>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</si>
  <si>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</si>
  <si>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</si>
  <si>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</si>
  <si>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</si>
  <si>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</si>
  <si>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</si>
  <si>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</si>
  <si>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</si>
  <si>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</si>
  <si>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</si>
  <si>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</si>
  <si>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</si>
  <si>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</si>
  <si>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</si>
  <si>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</si>
  <si>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</si>
  <si>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</si>
  <si>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</si>
  <si>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</si>
  <si>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</si>
  <si>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</si>
  <si>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</si>
  <si>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</si>
  <si>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</si>
  <si>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</si>
  <si>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</si>
  <si>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</si>
  <si>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</si>
  <si>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</si>
  <si>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</si>
  <si>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</si>
  <si>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</si>
  <si>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</si>
  <si>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</si>
  <si>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</si>
  <si>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</si>
  <si>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</si>
  <si>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</si>
  <si>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</si>
  <si>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</si>
  <si>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</si>
  <si>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</si>
  <si>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</si>
  <si>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</si>
  <si>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</si>
  <si>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</si>
  <si>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</si>
  <si>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</si>
  <si>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</si>
  <si>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</si>
  <si>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</si>
  <si>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</si>
  <si>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</si>
  <si>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</si>
  <si>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</si>
  <si>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</si>
  <si>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</si>
  <si>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</si>
  <si>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</si>
  <si>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</si>
  <si>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</si>
  <si>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</si>
  <si>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</si>
  <si>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</si>
  <si>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</si>
  <si>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</si>
  <si>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</si>
  <si>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</si>
  <si>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</si>
  <si>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</si>
  <si>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</si>
  <si>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</si>
  <si>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</si>
  <si>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</si>
  <si>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</si>
  <si>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</si>
  <si>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</si>
  <si>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</si>
  <si>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</si>
  <si>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</si>
  <si>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</si>
  <si>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</si>
  <si>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</si>
  <si>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</si>
  <si>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</si>
  <si>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</si>
  <si>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</si>
  <si>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</si>
  <si>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</si>
  <si>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</si>
  <si>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</si>
  <si>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</si>
  <si>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</si>
  <si>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</si>
  <si>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</si>
  <si>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</si>
  <si>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</si>
  <si>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</si>
  <si>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</si>
  <si>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</si>
  <si>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</si>
  <si>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</si>
  <si>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</si>
  <si>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</si>
  <si>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</si>
  <si>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</si>
  <si>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</si>
  <si>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</si>
  <si>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</si>
  <si>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</si>
  <si>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</si>
  <si>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</si>
  <si>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</si>
  <si>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</si>
  <si>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</si>
  <si>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</si>
  <si>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</si>
  <si>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</si>
  <si>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</si>
  <si>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</si>
  <si>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</si>
  <si>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</si>
  <si>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</si>
  <si>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</si>
  <si>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</si>
  <si>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</si>
  <si>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</si>
  <si>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</si>
  <si>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</si>
  <si>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</si>
  <si>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</si>
  <si>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</si>
  <si>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</si>
  <si>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</si>
  <si>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</si>
  <si>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</si>
  <si>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</si>
  <si>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</si>
  <si>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</si>
  <si>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</si>
  <si>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</si>
  <si>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</si>
  <si>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</si>
  <si>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</si>
  <si>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</si>
  <si>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</si>
  <si>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</si>
  <si>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</si>
  <si>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</si>
  <si>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</si>
  <si>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</si>
  <si>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</si>
  <si>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</si>
  <si>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</si>
  <si>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</si>
  <si>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</si>
  <si>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</si>
  <si>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</si>
  <si>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</si>
  <si>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</si>
  <si>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</si>
  <si>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</si>
  <si>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</si>
  <si>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</si>
  <si>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</si>
  <si>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</si>
  <si>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</si>
  <si>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</si>
  <si>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</si>
  <si>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</si>
  <si>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</si>
  <si>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</si>
  <si>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</si>
  <si>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</si>
  <si>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</si>
  <si>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</si>
  <si>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</si>
  <si>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</si>
  <si>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</si>
  <si>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</si>
  <si>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</si>
  <si>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</si>
  <si>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</si>
  <si>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</si>
  <si>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</si>
  <si>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</si>
  <si>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</si>
  <si>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</si>
  <si>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</si>
  <si>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</si>
  <si>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</si>
  <si>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</si>
  <si>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</si>
  <si>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</si>
  <si>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</si>
  <si>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</si>
  <si>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</si>
  <si>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</si>
  <si>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</si>
  <si>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</si>
  <si>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</si>
  <si>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</si>
  <si>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</si>
  <si>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</si>
  <si>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</si>
  <si>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</si>
  <si>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</si>
  <si>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</si>
  <si>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</si>
  <si>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</si>
  <si>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</si>
  <si>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</si>
  <si>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</si>
  <si>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</si>
  <si>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</si>
  <si>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</si>
  <si>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</si>
  <si>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</si>
  <si>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</si>
  <si>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</si>
  <si>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</si>
  <si>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</si>
  <si>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</si>
  <si>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</si>
  <si>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</si>
  <si>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</si>
  <si>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</si>
  <si>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</si>
  <si>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</si>
  <si>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</si>
  <si>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</si>
  <si>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</si>
  <si>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</si>
  <si>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</si>
  <si>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</si>
  <si>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</si>
  <si>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</si>
  <si>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</si>
  <si>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</si>
  <si>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</si>
  <si>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</si>
  <si>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</si>
  <si>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</si>
  <si>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</si>
  <si>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</si>
  <si>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</si>
  <si>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</si>
  <si>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</si>
  <si>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</si>
  <si>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</si>
  <si>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</si>
  <si>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</si>
  <si>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</si>
  <si>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</si>
  <si>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</si>
  <si>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</si>
  <si>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</si>
  <si>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</si>
  <si>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</si>
  <si>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</si>
  <si>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</si>
  <si>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</si>
  <si>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</si>
  <si>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</si>
  <si>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</si>
  <si>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</si>
  <si>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</si>
  <si>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</si>
  <si>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</si>
  <si>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</si>
  <si>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</si>
  <si>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</si>
  <si>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</si>
  <si>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</si>
  <si>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</si>
  <si>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</si>
  <si>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</si>
  <si>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</si>
  <si>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</si>
  <si>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</si>
  <si>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</si>
  <si>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</si>
  <si>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</si>
  <si>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</si>
  <si>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</si>
  <si>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</si>
  <si>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</si>
  <si>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</si>
  <si>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</si>
  <si>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</si>
  <si>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</si>
  <si>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</si>
  <si>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</si>
  <si>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</si>
  <si>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</si>
  <si>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</si>
  <si>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</si>
  <si>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</si>
  <si>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</si>
  <si>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</si>
  <si>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</si>
  <si>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</si>
  <si>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</si>
  <si>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</si>
  <si>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</si>
  <si>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</si>
  <si>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</si>
  <si>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</si>
  <si>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</si>
  <si>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</si>
  <si>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</si>
  <si>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</si>
  <si>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</si>
  <si>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</si>
  <si>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</si>
  <si>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</si>
  <si>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</si>
  <si>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</si>
  <si>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</si>
  <si>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</si>
  <si>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</si>
  <si>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</si>
  <si>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</si>
  <si>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</si>
  <si>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</si>
  <si>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</si>
  <si>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</si>
  <si>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</si>
  <si>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</si>
  <si>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</si>
  <si>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</si>
  <si>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</si>
  <si>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</si>
  <si>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</si>
  <si>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</si>
  <si>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</si>
  <si>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</si>
  <si>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</si>
  <si>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</si>
  <si>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</si>
  <si>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</si>
  <si>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</si>
  <si>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</si>
  <si>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</si>
  <si>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</si>
  <si>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</si>
  <si>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</si>
  <si>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</si>
  <si>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</si>
  <si>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</si>
  <si>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</si>
  <si>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</si>
  <si>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</si>
  <si>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</si>
  <si>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</si>
  <si>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</si>
  <si>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</si>
  <si>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</si>
  <si>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</si>
  <si>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</si>
  <si>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</si>
  <si>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</si>
  <si>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</si>
  <si>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</si>
  <si>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</si>
  <si>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</si>
  <si>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</si>
  <si>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</si>
  <si>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</si>
  <si>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</si>
  <si>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</si>
  <si>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</si>
  <si>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</si>
  <si>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</si>
  <si>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</si>
  <si>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</si>
  <si>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</si>
  <si>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</si>
  <si>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</si>
  <si>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</si>
  <si>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</si>
  <si>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</si>
  <si>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</si>
  <si>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</si>
  <si>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</si>
  <si>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</si>
  <si>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</si>
  <si>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</si>
  <si>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</si>
  <si>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</si>
  <si>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</si>
  <si>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</si>
  <si>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</si>
  <si>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</si>
  <si>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</si>
  <si>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</si>
  <si>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</si>
  <si>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</si>
  <si>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</si>
  <si>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</si>
  <si>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</si>
  <si>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</si>
  <si>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</si>
  <si>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</si>
  <si>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</si>
  <si>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</si>
  <si>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</si>
  <si>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</si>
  <si>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</si>
  <si>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</si>
  <si>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</si>
  <si>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</si>
  <si>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</si>
  <si>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</si>
  <si>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</si>
  <si>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</si>
  <si>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</si>
  <si>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</si>
  <si>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</si>
  <si>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</si>
  <si>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</si>
  <si>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</si>
  <si>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</si>
  <si>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</si>
  <si>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</si>
  <si>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</si>
  <si>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</si>
  <si>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</si>
  <si>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</si>
  <si>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</si>
  <si>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</si>
  <si>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</si>
  <si>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</si>
  <si>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</si>
  <si>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</si>
  <si>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</si>
  <si>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</si>
  <si>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</si>
  <si>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</si>
  <si>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</si>
  <si>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</si>
  <si>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</si>
  <si>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</si>
  <si>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</si>
  <si>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</si>
  <si>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</si>
  <si>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</si>
  <si>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</si>
  <si>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</si>
  <si>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</si>
  <si>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</si>
  <si>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</si>
  <si>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</si>
  <si>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</si>
  <si>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</si>
  <si>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</si>
  <si>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</si>
  <si>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</si>
  <si>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</si>
  <si>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</si>
  <si>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</si>
  <si>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</si>
  <si>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</si>
  <si>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</si>
  <si>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</si>
  <si>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</si>
  <si>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</si>
  <si>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</si>
  <si>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</si>
  <si>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</si>
  <si>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</si>
  <si>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</si>
  <si>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</si>
  <si>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</si>
  <si>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</si>
  <si>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</si>
  <si>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</si>
  <si>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</si>
  <si>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</si>
  <si>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</si>
  <si>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</si>
  <si>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</si>
  <si>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</si>
  <si>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</si>
  <si>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</si>
  <si>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</si>
  <si>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</si>
  <si>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</si>
  <si>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</si>
  <si>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</si>
  <si>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</si>
  <si>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</si>
  <si>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</si>
  <si>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</si>
  <si>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</si>
  <si>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</si>
  <si>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</si>
  <si>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</si>
  <si>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</si>
  <si>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</si>
  <si>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</si>
  <si>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</si>
  <si>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</si>
  <si>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</si>
  <si>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</si>
  <si>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</si>
  <si>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</si>
  <si>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</si>
  <si>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</si>
  <si>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</si>
  <si>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</si>
  <si>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</si>
  <si>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</si>
  <si>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</si>
  <si>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</si>
  <si>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</si>
  <si>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</si>
  <si>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</si>
  <si>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</si>
  <si>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</si>
  <si>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</si>
  <si>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</si>
  <si>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</si>
  <si>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</si>
  <si>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</si>
  <si>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</si>
  <si>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</si>
  <si>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</si>
  <si>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</si>
  <si>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</si>
  <si>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</si>
  <si>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</si>
  <si>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</si>
  <si>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</si>
  <si>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</si>
  <si>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</si>
  <si>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</si>
  <si>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</si>
  <si>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</si>
  <si>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</si>
  <si>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</si>
  <si>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</si>
  <si>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</si>
  <si>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</si>
  <si>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</si>
  <si>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</si>
  <si>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</si>
  <si>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</si>
  <si>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</si>
  <si>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</si>
  <si>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</si>
  <si>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</si>
  <si>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</si>
  <si>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</si>
  <si>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</si>
  <si>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</si>
  <si>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</si>
  <si>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</si>
  <si>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</si>
  <si>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</si>
  <si>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</si>
  <si>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</si>
  <si>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</si>
  <si>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</si>
  <si>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</si>
  <si>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</si>
  <si>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</si>
  <si>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</si>
  <si>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</si>
  <si>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</si>
  <si>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</si>
  <si>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</si>
  <si>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</si>
  <si>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</si>
  <si>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</si>
  <si>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</si>
  <si>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</si>
  <si>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</si>
  <si>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</si>
  <si>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</si>
  <si>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</si>
  <si>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</si>
  <si>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</si>
  <si>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</si>
  <si>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</si>
  <si>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</si>
  <si>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</si>
  <si>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</si>
  <si>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</si>
  <si>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</si>
  <si>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</si>
  <si>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</si>
  <si>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</si>
  <si>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</si>
  <si>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</si>
  <si>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</si>
  <si>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</si>
  <si>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</si>
  <si>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</si>
  <si>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</si>
  <si>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</si>
  <si>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</si>
  <si>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</si>
  <si>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</si>
  <si>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</si>
  <si>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</si>
  <si>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</si>
  <si>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</si>
  <si>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</si>
  <si>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</si>
  <si>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</si>
  <si>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</si>
  <si>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</si>
  <si>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</si>
  <si>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</si>
  <si>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</si>
  <si>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</si>
  <si>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</si>
  <si>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</si>
  <si>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</si>
  <si>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</si>
  <si>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</si>
  <si>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</si>
  <si>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</si>
  <si>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</si>
  <si>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</si>
  <si>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</si>
  <si>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</si>
  <si>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</si>
  <si>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</si>
  <si>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</si>
  <si>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</si>
  <si>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</si>
  <si>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</si>
  <si>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</si>
  <si>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</si>
  <si>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</si>
  <si>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</si>
  <si>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</si>
  <si>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</si>
  <si>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</si>
  <si>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</si>
  <si>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</si>
  <si>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</si>
  <si>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</si>
  <si>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</si>
  <si>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</si>
  <si>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</si>
  <si>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</si>
  <si>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</si>
  <si>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</si>
  <si>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</si>
  <si>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</si>
  <si>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</si>
  <si>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</si>
  <si>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</si>
  <si>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</si>
  <si>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</si>
  <si>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</si>
  <si>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</si>
  <si>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</si>
  <si>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</si>
  <si>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</si>
  <si>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</si>
  <si>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</si>
  <si>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</si>
  <si>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</si>
  <si>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</si>
  <si>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</si>
  <si>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</si>
  <si>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</si>
  <si>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</si>
  <si>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</si>
  <si>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</si>
  <si>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</si>
  <si>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</si>
  <si>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</si>
  <si>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</si>
  <si>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</si>
  <si>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</si>
  <si>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</si>
  <si>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</si>
  <si>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</si>
  <si>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</si>
  <si>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</si>
  <si>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</si>
  <si>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</si>
  <si>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</si>
  <si>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</si>
  <si>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</si>
  <si>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</si>
  <si>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</si>
  <si>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</si>
  <si>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</si>
  <si>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</si>
  <si>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</si>
  <si>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</si>
  <si>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</si>
  <si>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</si>
  <si>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</si>
  <si>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</si>
  <si>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</si>
  <si>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</si>
  <si>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</si>
  <si>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</si>
  <si>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</si>
  <si>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</si>
  <si>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</si>
  <si>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</si>
  <si>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</si>
  <si>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</si>
  <si>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</si>
  <si>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</si>
  <si>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</si>
  <si>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</si>
  <si>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</si>
  <si>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</si>
  <si>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</si>
  <si>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</si>
  <si>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</si>
  <si>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</si>
  <si>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</si>
  <si>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</si>
  <si>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</si>
  <si>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</si>
  <si>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</si>
  <si>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</si>
  <si>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</si>
  <si>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</si>
  <si>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</si>
  <si>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</si>
  <si>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</si>
  <si>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</si>
  <si>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</si>
  <si>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</si>
  <si>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</si>
  <si>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</si>
  <si>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</si>
  <si>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</si>
  <si>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</si>
  <si>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</si>
  <si>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</si>
  <si>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</si>
  <si>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</si>
  <si>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</si>
  <si>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</si>
  <si>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</si>
  <si>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</si>
  <si>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</si>
  <si>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</si>
  <si>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</si>
  <si>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</si>
  <si>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</si>
  <si>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</si>
  <si>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</si>
  <si>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</si>
  <si>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</si>
  <si>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</si>
  <si>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</si>
  <si>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</si>
  <si>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</si>
  <si>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</si>
  <si>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</si>
  <si>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</si>
  <si>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</si>
  <si>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</si>
  <si>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</si>
  <si>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</si>
  <si>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</si>
  <si>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</si>
  <si>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</si>
  <si>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</si>
  <si>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</si>
  <si>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</si>
  <si>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</si>
  <si>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</si>
  <si>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</si>
  <si>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</si>
  <si>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</si>
  <si>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</si>
  <si>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</si>
  <si>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</si>
  <si>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</si>
  <si>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</si>
  <si>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</si>
  <si>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</si>
  <si>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</si>
  <si>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</si>
  <si>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</si>
  <si>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</si>
  <si>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</si>
  <si>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</si>
  <si>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</si>
  <si>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</si>
  <si>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</si>
  <si>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</si>
  <si>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</si>
  <si>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</si>
  <si>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</si>
  <si>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</si>
  <si>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</si>
  <si>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</si>
  <si>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</si>
  <si>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</si>
  <si>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</si>
  <si>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</si>
  <si>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</si>
  <si>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</si>
  <si>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</si>
  <si>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</si>
  <si>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</si>
  <si>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</si>
  <si>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</si>
  <si>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</si>
  <si>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</si>
  <si>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</si>
  <si>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</si>
  <si>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</si>
  <si>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</si>
  <si>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</si>
  <si>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</si>
  <si>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</si>
  <si>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</si>
  <si>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</si>
  <si>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</si>
  <si>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</si>
  <si>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</si>
  <si>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</si>
  <si>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</si>
  <si>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</si>
  <si>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</si>
  <si>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</si>
  <si>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</si>
  <si>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</si>
  <si>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</si>
  <si>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</si>
  <si>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</si>
  <si>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</si>
  <si>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</si>
  <si>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</si>
  <si>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</si>
  <si>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</si>
  <si>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</si>
  <si>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</si>
  <si>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</si>
  <si>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</si>
  <si>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</si>
  <si>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</si>
  <si>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</si>
  <si>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</si>
  <si>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</si>
  <si>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</si>
  <si>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</si>
  <si>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</si>
  <si>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</si>
  <si>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</si>
  <si>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</si>
  <si>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</si>
  <si>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</si>
  <si>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</si>
  <si>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</si>
  <si>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</si>
  <si>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</si>
  <si>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</si>
  <si>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</si>
  <si>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</si>
  <si>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</si>
  <si>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</si>
  <si>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</si>
  <si>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</si>
  <si>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</si>
  <si>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</si>
  <si>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</si>
  <si>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</si>
  <si>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</si>
  <si>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</si>
  <si>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</si>
  <si>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</si>
  <si>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</si>
  <si>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</si>
  <si>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</si>
  <si>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</si>
  <si>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</si>
  <si>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</si>
  <si>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</si>
  <si>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</si>
  <si>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</si>
  <si>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</si>
  <si>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</si>
  <si>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</si>
  <si>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</si>
  <si>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</si>
  <si>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</si>
  <si>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</si>
  <si>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</si>
  <si>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</si>
  <si>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</si>
  <si>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</si>
  <si>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</si>
  <si>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</si>
  <si>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</si>
  <si>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</si>
  <si>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</si>
  <si>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</si>
  <si>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</si>
  <si>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</si>
  <si>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</si>
  <si>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</si>
  <si>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</si>
  <si>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</si>
  <si>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</si>
  <si>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</si>
  <si>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</si>
  <si>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</si>
  <si>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</si>
  <si>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</si>
  <si>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</si>
  <si>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</si>
  <si>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</si>
  <si>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</si>
  <si>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</si>
  <si>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</si>
  <si>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</si>
  <si>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</si>
  <si>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</si>
  <si>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</si>
  <si>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</si>
  <si>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</si>
  <si>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</si>
  <si>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</si>
  <si>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</si>
  <si>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</si>
  <si>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</si>
  <si>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</si>
  <si>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</si>
  <si>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</si>
  <si>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</si>
  <si>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</si>
  <si>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</si>
  <si>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</si>
  <si>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</si>
  <si>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</si>
  <si>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</si>
  <si>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</si>
  <si>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</si>
  <si>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</si>
  <si>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</si>
  <si>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</si>
  <si>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</si>
  <si>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</si>
  <si>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</si>
  <si>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</si>
  <si>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</si>
  <si>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</si>
  <si>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</si>
  <si>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</si>
  <si>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</si>
  <si>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</si>
  <si>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</si>
  <si>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</si>
  <si>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</si>
  <si>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</si>
  <si>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</si>
  <si>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</si>
  <si>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</si>
  <si>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</si>
  <si>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</si>
  <si>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</si>
  <si>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</si>
  <si>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</si>
  <si>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</si>
  <si>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</si>
  <si>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</si>
  <si>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</si>
  <si>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</si>
  <si>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</si>
  <si>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</si>
  <si>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</si>
  <si>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</si>
  <si>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</si>
  <si>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</si>
  <si>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</si>
  <si>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</si>
  <si>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</si>
  <si>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</si>
  <si>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</si>
  <si>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</si>
  <si>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</si>
  <si>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</si>
  <si>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</si>
  <si>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</si>
  <si>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</si>
  <si>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</si>
  <si>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</si>
  <si>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</si>
  <si>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</si>
  <si>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</si>
  <si>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</si>
  <si>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</si>
  <si>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</si>
  <si>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</si>
  <si>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</si>
  <si>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</si>
  <si>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</si>
  <si>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</si>
  <si>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</si>
  <si>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</si>
  <si>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</si>
  <si>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</si>
  <si>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</si>
  <si>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</si>
  <si>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</si>
  <si>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</si>
  <si>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</si>
  <si>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</si>
  <si>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</si>
  <si>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</si>
  <si>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</si>
  <si>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</si>
  <si>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</si>
  <si>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</si>
  <si>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</si>
  <si>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</si>
  <si>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</si>
  <si>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</si>
  <si>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</si>
  <si>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</si>
  <si>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</si>
  <si>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</si>
  <si>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</si>
  <si>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</si>
  <si>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</si>
  <si>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</si>
  <si>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</si>
  <si>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</si>
  <si>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</si>
  <si>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</si>
  <si>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</si>
  <si>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</si>
  <si>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</si>
  <si>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</si>
  <si>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</si>
  <si>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</si>
  <si>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</si>
  <si>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</si>
  <si>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</si>
  <si>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</si>
  <si>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</si>
  <si>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</si>
  <si>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</si>
  <si>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</si>
  <si>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</si>
  <si>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</si>
  <si>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</si>
  <si>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</si>
  <si>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</si>
  <si>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</si>
  <si>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</si>
  <si>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</si>
  <si>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</si>
  <si>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</si>
  <si>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</si>
  <si>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</si>
  <si>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</si>
  <si>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</si>
  <si>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</si>
  <si>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</si>
  <si>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</si>
  <si>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</si>
  <si>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</si>
  <si>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</si>
  <si>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</si>
  <si>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</si>
  <si>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</si>
  <si>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</si>
  <si>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</si>
  <si>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</si>
  <si>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</si>
  <si>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</si>
  <si>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</si>
  <si>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</si>
  <si>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</si>
  <si>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</si>
  <si>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</si>
  <si>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</si>
  <si>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</si>
  <si>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</si>
  <si>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</si>
  <si>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</si>
  <si>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</si>
  <si>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</si>
  <si>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</si>
  <si>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</si>
  <si>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</si>
  <si>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</si>
  <si>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</si>
  <si>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</si>
  <si>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</si>
  <si>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</si>
  <si>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</si>
  <si>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</si>
  <si>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</si>
  <si>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</si>
  <si>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</si>
  <si>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</si>
  <si>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</si>
  <si>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</si>
  <si>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</si>
  <si>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</si>
  <si>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</si>
  <si>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</si>
  <si>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</si>
  <si>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</si>
  <si>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</si>
  <si>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</si>
  <si>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</si>
  <si>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</si>
  <si>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</si>
  <si>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</si>
  <si>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</si>
  <si>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</si>
  <si>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</si>
  <si>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</si>
  <si>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</si>
  <si>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</si>
  <si>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</si>
  <si>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</si>
  <si>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</si>
  <si>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</si>
  <si>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</si>
  <si>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</si>
  <si>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</si>
  <si>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</si>
  <si>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</si>
  <si>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</si>
  <si>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</si>
  <si>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</si>
  <si>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</si>
  <si>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</si>
  <si>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</si>
  <si>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</si>
  <si>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</si>
  <si>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</si>
  <si>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</si>
  <si>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</si>
  <si>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</si>
  <si>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</si>
  <si>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</si>
  <si>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</si>
  <si>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</si>
  <si>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</si>
  <si>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</si>
  <si>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</si>
  <si>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</si>
  <si>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</si>
  <si>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</si>
  <si>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</si>
  <si>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</si>
  <si>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</si>
  <si>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</si>
  <si>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</si>
  <si>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</si>
  <si>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</si>
  <si>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</si>
  <si>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</si>
  <si>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</si>
  <si>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</si>
  <si>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</si>
  <si>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</si>
  <si>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</si>
  <si>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</si>
  <si>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</si>
  <si>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</si>
  <si>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</si>
  <si>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</si>
  <si>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</si>
  <si>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</si>
  <si>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</si>
  <si>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</si>
  <si>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</si>
  <si>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</si>
  <si>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</si>
  <si>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</si>
  <si>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</si>
  <si>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</si>
  <si>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</si>
  <si>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</si>
  <si>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</si>
  <si>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</si>
  <si>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</si>
  <si>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</si>
  <si>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</si>
  <si>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</si>
  <si>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</si>
  <si>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</si>
  <si>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</si>
  <si>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</si>
  <si>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</si>
  <si>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</si>
  <si>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</si>
  <si>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</si>
  <si>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</si>
  <si>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</si>
  <si>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</si>
  <si>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</si>
  <si>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</si>
  <si>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</si>
  <si>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</si>
  <si>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</si>
  <si>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</si>
  <si>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</si>
  <si>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</si>
  <si>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</si>
  <si>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</si>
  <si>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</si>
  <si>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</si>
  <si>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</si>
  <si>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</si>
  <si>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</si>
  <si>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</si>
  <si>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</si>
  <si>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</si>
  <si>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</si>
  <si>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</si>
  <si>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</si>
  <si>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</si>
  <si>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</si>
  <si>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</si>
  <si>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</si>
  <si>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</si>
  <si>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</si>
  <si>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</si>
  <si>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</si>
  <si>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</si>
  <si>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</si>
  <si>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</si>
  <si>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</si>
  <si>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</si>
  <si>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</si>
  <si>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</si>
  <si>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</si>
  <si>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</si>
  <si>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</si>
  <si>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</si>
  <si>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</si>
  <si>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</si>
  <si>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</si>
  <si>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</si>
  <si>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</si>
  <si>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</si>
  <si>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</si>
  <si>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</si>
  <si>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</si>
  <si>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</si>
  <si>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</si>
  <si>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</si>
  <si>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</si>
  <si>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</si>
  <si>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</si>
  <si>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</si>
  <si>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</si>
  <si>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</si>
  <si>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</si>
  <si>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</si>
  <si>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</si>
  <si>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</si>
  <si>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</si>
  <si>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</si>
  <si>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</si>
  <si>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</si>
  <si>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</si>
  <si>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</si>
  <si>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</si>
  <si>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</si>
  <si>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</si>
  <si>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</si>
  <si>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</si>
  <si>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</si>
  <si>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</si>
  <si>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</si>
  <si>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</si>
  <si>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</si>
  <si>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</si>
  <si>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</si>
  <si>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</si>
  <si>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</si>
  <si>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</si>
  <si>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</si>
  <si>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</si>
  <si>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</si>
  <si>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</si>
  <si>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</si>
  <si>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</si>
  <si>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</si>
  <si>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</si>
  <si>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</si>
  <si>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</si>
  <si>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</si>
  <si>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</si>
  <si>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</si>
  <si>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</si>
  <si>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</si>
  <si>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</si>
  <si>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</si>
  <si>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</si>
  <si>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</si>
  <si>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</si>
  <si>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</si>
  <si>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</si>
  <si>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</si>
  <si>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</si>
  <si>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</si>
  <si>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</si>
  <si>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</si>
  <si>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</si>
  <si>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</si>
  <si>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</si>
  <si>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</si>
  <si>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</si>
  <si>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</si>
  <si>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</si>
  <si>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</si>
  <si>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</si>
  <si>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</si>
  <si>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</si>
  <si>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</si>
  <si>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</si>
  <si>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</si>
  <si>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</si>
  <si>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</si>
  <si>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</si>
  <si>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</si>
  <si>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</si>
  <si>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</si>
  <si>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</si>
  <si>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</si>
  <si>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</si>
  <si>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</si>
  <si>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</si>
  <si>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</si>
  <si>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</si>
  <si>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</si>
  <si>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</si>
  <si>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</si>
  <si>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</si>
  <si>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</si>
  <si>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</si>
  <si>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</si>
  <si>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</si>
  <si>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</si>
  <si>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</si>
  <si>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</si>
  <si>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</si>
  <si>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</si>
  <si>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</si>
  <si>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</si>
  <si>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</si>
  <si>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</si>
  <si>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</si>
  <si>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</si>
  <si>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</si>
  <si>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</si>
  <si>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</si>
  <si>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</si>
  <si>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</si>
  <si>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</si>
  <si>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</si>
  <si>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</si>
  <si>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</si>
  <si>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</si>
  <si>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</si>
  <si>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</si>
  <si>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</si>
  <si>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</si>
  <si>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</si>
  <si>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</si>
  <si>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</si>
  <si>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</si>
  <si>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</si>
  <si>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</si>
  <si>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</si>
  <si>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</si>
  <si>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</si>
  <si>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</si>
  <si>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</si>
  <si>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</si>
  <si>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</si>
  <si>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</si>
  <si>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</si>
  <si>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</si>
  <si>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</si>
  <si>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</si>
  <si>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</si>
  <si>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</si>
  <si>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</si>
  <si>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</si>
  <si>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</si>
  <si>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</si>
  <si>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</si>
  <si>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</si>
  <si>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</si>
  <si>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</si>
  <si>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</si>
  <si>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</si>
  <si>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</si>
  <si>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</si>
  <si>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</si>
  <si>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</si>
  <si>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</si>
  <si>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</si>
  <si>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</si>
  <si>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</si>
  <si>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</si>
  <si>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</si>
  <si>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</si>
  <si>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</si>
  <si>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</si>
  <si>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</si>
  <si>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</si>
  <si>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</si>
  <si>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</si>
  <si>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</si>
  <si>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</si>
  <si>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</si>
  <si>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</si>
  <si>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</si>
  <si>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</si>
  <si>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</si>
  <si>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</si>
  <si>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</si>
  <si>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</si>
  <si>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</si>
  <si>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</si>
  <si>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</si>
  <si>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</si>
  <si>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</si>
  <si>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</si>
  <si>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</si>
  <si>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</si>
  <si>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</si>
  <si>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</si>
  <si>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</si>
  <si>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</si>
  <si>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</si>
  <si>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</si>
  <si>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</si>
  <si>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</si>
  <si>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</si>
  <si>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</si>
  <si>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</si>
  <si>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</si>
  <si>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</si>
  <si>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</si>
  <si>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</si>
  <si>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</si>
  <si>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</si>
  <si>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</si>
  <si>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</si>
  <si>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</si>
  <si>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</si>
  <si>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</si>
  <si>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</si>
  <si>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</si>
  <si>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</si>
  <si>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</si>
  <si>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</si>
  <si>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</si>
  <si>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</si>
  <si>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</si>
  <si>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</si>
  <si>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</si>
  <si>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</si>
  <si>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</si>
  <si>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</si>
  <si>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</si>
  <si>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</si>
  <si>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</si>
  <si>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</si>
  <si>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</si>
  <si>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</si>
  <si>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</si>
  <si>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</si>
  <si>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</si>
  <si>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</si>
  <si>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</si>
  <si>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</si>
  <si>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</si>
  <si>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</si>
  <si>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</si>
  <si>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</si>
  <si>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</si>
  <si>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</si>
  <si>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</si>
  <si>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</si>
  <si>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</si>
  <si>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</si>
  <si>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</si>
  <si>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</si>
  <si>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</si>
  <si>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</si>
  <si>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</si>
  <si>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</si>
  <si>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</si>
  <si>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</si>
  <si>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</si>
  <si>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</si>
  <si>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</si>
  <si>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</si>
  <si>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</si>
  <si>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</si>
  <si>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</si>
  <si>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</si>
  <si>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</si>
  <si>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</si>
  <si>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</si>
  <si>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</si>
  <si>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</si>
  <si>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</si>
  <si>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</si>
  <si>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</si>
  <si>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</si>
  <si>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</si>
  <si>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</si>
  <si>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</si>
  <si>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</si>
  <si>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</si>
  <si>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</si>
  <si>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</si>
  <si>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</si>
  <si>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</si>
  <si>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</si>
  <si>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</si>
  <si>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</si>
  <si>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</si>
  <si>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</si>
  <si>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</si>
  <si>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</si>
  <si>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</si>
  <si>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</si>
  <si>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</si>
  <si>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</si>
  <si>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</si>
  <si>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</si>
  <si>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</si>
  <si>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</si>
  <si>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</si>
  <si>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</si>
  <si>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</si>
  <si>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</si>
  <si>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</si>
  <si>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</si>
  <si>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</si>
  <si>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</si>
  <si>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</si>
  <si>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</si>
  <si>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</si>
  <si>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</si>
  <si>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</si>
  <si>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</si>
  <si>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</si>
  <si>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</si>
  <si>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</si>
  <si>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</si>
  <si>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</si>
  <si>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</si>
  <si>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</si>
  <si>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</si>
  <si>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</si>
  <si>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</si>
  <si>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</si>
  <si>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</si>
  <si>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</si>
  <si>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</si>
  <si>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</si>
  <si>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</si>
  <si>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</si>
  <si>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</si>
  <si>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</si>
  <si>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</si>
  <si>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</si>
  <si>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</si>
  <si>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</si>
  <si>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</si>
  <si>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</si>
  <si>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</si>
  <si>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</si>
  <si>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</si>
  <si>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</si>
  <si>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</si>
  <si>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</si>
  <si>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</si>
  <si>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</si>
  <si>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</si>
  <si>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</si>
  <si>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</si>
  <si>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</si>
  <si>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</si>
  <si>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</si>
  <si>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</si>
  <si>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</si>
  <si>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</si>
  <si>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</si>
  <si>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</si>
  <si>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</si>
  <si>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</si>
  <si>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</si>
  <si>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</si>
  <si>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</si>
  <si>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</si>
  <si>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</si>
  <si>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</si>
  <si>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</si>
  <si>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</si>
  <si>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</si>
  <si>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</si>
  <si>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</si>
  <si>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</si>
  <si>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</si>
  <si>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</si>
  <si>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</si>
  <si>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</si>
  <si>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</si>
  <si>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</si>
  <si>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</si>
  <si>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</si>
  <si>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</si>
  <si>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</si>
  <si>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</si>
  <si>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</si>
  <si>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</si>
  <si>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</si>
  <si>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</si>
  <si>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</si>
  <si>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</si>
  <si>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</si>
  <si>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</si>
  <si>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</si>
  <si>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</si>
  <si>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</si>
  <si>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</si>
  <si>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</si>
  <si>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</si>
  <si>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</si>
  <si>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</si>
  <si>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</si>
  <si>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</si>
  <si>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</si>
  <si>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</si>
  <si>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</si>
  <si>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</si>
  <si>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</si>
  <si>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</si>
  <si>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</si>
  <si>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</si>
  <si>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</si>
  <si>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</si>
  <si>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</si>
  <si>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</si>
  <si>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</si>
  <si>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</si>
  <si>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</si>
  <si>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</si>
  <si>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</si>
  <si>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</si>
  <si>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</si>
  <si>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</si>
  <si>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</si>
  <si>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</si>
  <si>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</si>
  <si>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</si>
  <si>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</si>
  <si>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</si>
  <si>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</si>
  <si>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</si>
  <si>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</si>
  <si>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</si>
  <si>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</si>
  <si>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</si>
  <si>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</si>
  <si>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</si>
  <si>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</si>
  <si>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</si>
  <si>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</si>
  <si>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</si>
  <si>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</si>
  <si>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</si>
  <si>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</si>
  <si>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</si>
  <si>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</si>
  <si>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</si>
  <si>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</si>
  <si>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</si>
  <si>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</si>
  <si>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</si>
  <si>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</si>
  <si>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</si>
  <si>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</si>
  <si>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</si>
  <si>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</si>
  <si>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</si>
  <si>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</si>
  <si>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</si>
  <si>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</si>
  <si>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</si>
  <si>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</si>
  <si>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</si>
  <si>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</si>
  <si>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</si>
  <si>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</si>
  <si>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</si>
  <si>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</si>
  <si>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</si>
  <si>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</si>
  <si>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</si>
  <si>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</si>
  <si>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</si>
  <si>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</si>
  <si>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</si>
  <si>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</si>
  <si>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</si>
  <si>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</si>
  <si>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</si>
  <si>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</si>
  <si>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</si>
  <si>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</si>
  <si>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</si>
  <si>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</si>
  <si>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</si>
  <si>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</si>
  <si>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</si>
  <si>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</si>
  <si>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</si>
  <si>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</si>
  <si>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</si>
  <si>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</si>
  <si>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</si>
  <si>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</si>
  <si>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</si>
  <si>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</si>
  <si>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</si>
  <si>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</si>
  <si>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</si>
  <si>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</si>
  <si>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</si>
  <si>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</si>
  <si>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</si>
  <si>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</si>
  <si>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</si>
  <si>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</si>
  <si>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</si>
  <si>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</si>
  <si>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</si>
  <si>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</si>
  <si>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</si>
  <si>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</si>
  <si>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</si>
  <si>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</si>
  <si>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</si>
  <si>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</si>
  <si>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</si>
  <si>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</si>
  <si>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</si>
  <si>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</si>
  <si>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</si>
  <si>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</si>
  <si>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</si>
  <si>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</si>
  <si>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</si>
  <si>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</si>
  <si>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</si>
  <si>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</si>
  <si>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</si>
  <si>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</si>
  <si>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</si>
  <si>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</si>
  <si>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</si>
  <si>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</si>
  <si>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</si>
  <si>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</si>
  <si>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</si>
  <si>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</si>
  <si>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</si>
  <si>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</si>
  <si>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</si>
  <si>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</si>
  <si>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</si>
  <si>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</si>
  <si>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</si>
  <si>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</si>
  <si>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</si>
  <si>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</si>
  <si>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</si>
  <si>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</si>
  <si>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</si>
  <si>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</si>
  <si>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</si>
  <si>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</si>
  <si>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</si>
  <si>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</si>
  <si>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</si>
  <si>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</si>
  <si>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</si>
  <si>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</si>
  <si>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</si>
  <si>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</si>
  <si>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</si>
  <si>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</si>
  <si>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</si>
  <si>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</si>
  <si>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</si>
  <si>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</si>
  <si>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</si>
  <si>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</si>
  <si>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</si>
  <si>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</si>
  <si>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</si>
  <si>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</si>
  <si>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</si>
  <si>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</si>
  <si>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</si>
  <si>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</si>
  <si>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</si>
  <si>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</si>
  <si>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</si>
  <si>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</si>
  <si>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</si>
  <si>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</si>
  <si>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</si>
  <si>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</si>
  <si>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</si>
  <si>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</si>
  <si>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</si>
  <si>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</si>
  <si>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</si>
  <si>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</si>
  <si>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</si>
  <si>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</si>
  <si>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</si>
  <si>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</si>
  <si>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</si>
  <si>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</si>
  <si>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</si>
  <si>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</si>
  <si>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</si>
  <si>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</si>
  <si>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</si>
  <si>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</si>
  <si>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</si>
  <si>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</si>
  <si>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</si>
  <si>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</si>
  <si>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</si>
  <si>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</si>
  <si>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</si>
  <si>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</si>
  <si>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</si>
  <si>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</si>
  <si>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</si>
  <si>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</si>
  <si>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</si>
  <si>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</si>
  <si>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</si>
  <si>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</si>
  <si>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</si>
  <si>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</si>
  <si>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</si>
  <si>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</si>
  <si>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</si>
  <si>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</si>
  <si>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</si>
  <si>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</si>
  <si>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</si>
  <si>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</si>
  <si>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</si>
  <si>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</si>
  <si>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</si>
  <si>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</si>
  <si>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</si>
  <si>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</si>
  <si>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</si>
  <si>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</si>
  <si>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</si>
  <si>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</si>
  <si>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</si>
  <si>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</si>
  <si>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</si>
  <si>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</si>
  <si>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</si>
  <si>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</si>
  <si>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</si>
  <si>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</si>
  <si>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</si>
  <si>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</si>
  <si>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</si>
  <si>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</si>
  <si>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</si>
  <si>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</si>
  <si>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</si>
  <si>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</si>
  <si>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</si>
  <si>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</si>
  <si>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</si>
  <si>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</si>
  <si>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</si>
  <si>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</si>
  <si>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</si>
  <si>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</si>
  <si>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</si>
  <si>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</si>
  <si>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</si>
  <si>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</si>
  <si>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</si>
  <si>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</si>
  <si>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</si>
  <si>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</si>
  <si>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</si>
  <si>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</si>
  <si>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</si>
  <si>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</si>
  <si>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</si>
  <si>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</si>
  <si>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</si>
  <si>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</si>
  <si>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</si>
  <si>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</si>
  <si>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</si>
  <si>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</si>
  <si>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</si>
  <si>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</si>
  <si>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</si>
  <si>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</si>
  <si>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</si>
  <si>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</si>
  <si>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</si>
  <si>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</si>
  <si>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</si>
  <si>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</si>
  <si>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</si>
  <si>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</si>
  <si>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</si>
  <si>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</si>
  <si>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</si>
  <si>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</si>
  <si>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</si>
  <si>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</si>
  <si>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</si>
  <si>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</si>
  <si>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</si>
  <si>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</si>
  <si>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</si>
  <si>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</si>
  <si>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</si>
  <si>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</si>
  <si>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</si>
  <si>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</si>
  <si>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</si>
  <si>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</si>
  <si>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</si>
  <si>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</si>
  <si>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</si>
  <si>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</si>
  <si>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</si>
  <si>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</si>
  <si>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</si>
  <si>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</si>
  <si>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</si>
  <si>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</si>
  <si>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</si>
  <si>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</si>
  <si>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</si>
  <si>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</si>
  <si>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</si>
  <si>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</si>
  <si>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</si>
  <si>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</si>
  <si>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</si>
  <si>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</si>
  <si>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</si>
  <si>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</si>
  <si>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</si>
  <si>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</si>
  <si>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</si>
  <si>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</si>
  <si>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</si>
  <si>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</si>
  <si>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</si>
  <si>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</si>
  <si>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</si>
  <si>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</si>
  <si>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</si>
  <si>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</si>
  <si>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</si>
  <si>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</si>
  <si>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</si>
  <si>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</si>
  <si>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</si>
  <si>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</si>
  <si>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</si>
  <si>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</si>
  <si>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</si>
  <si>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</si>
  <si>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</si>
  <si>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</si>
  <si>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</si>
  <si>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</si>
  <si>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</si>
  <si>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</si>
  <si>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</si>
  <si>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</si>
  <si>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</si>
  <si>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</si>
  <si>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</si>
  <si>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</si>
  <si>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</si>
  <si>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</si>
  <si>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</si>
  <si>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</si>
  <si>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</si>
  <si>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</si>
  <si>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</si>
  <si>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</si>
  <si>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</si>
  <si>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</si>
  <si>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</si>
  <si>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</si>
  <si>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</si>
  <si>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</si>
  <si>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</si>
  <si>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</si>
  <si>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</si>
  <si>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</si>
  <si>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</si>
  <si>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</si>
  <si>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</si>
  <si>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</si>
  <si>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</si>
  <si>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</si>
  <si>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</si>
  <si>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</si>
  <si>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</si>
  <si>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</si>
  <si>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</si>
  <si>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</si>
  <si>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</si>
  <si>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</si>
  <si>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</si>
  <si>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</si>
  <si>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</si>
  <si>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</si>
  <si>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</si>
  <si>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</si>
  <si>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</si>
  <si>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</si>
  <si>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</si>
  <si>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</si>
  <si>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</si>
  <si>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</si>
  <si>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</si>
  <si>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</si>
  <si>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</si>
  <si>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</si>
  <si>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</si>
  <si>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</si>
  <si>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</si>
  <si>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</si>
  <si>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</si>
  <si>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</si>
  <si>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</si>
  <si>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</si>
  <si>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</si>
  <si>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</si>
  <si>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</si>
  <si>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</si>
  <si>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</si>
  <si>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</si>
  <si>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</si>
  <si>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</si>
  <si>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</si>
  <si>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</si>
  <si>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</si>
  <si>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</si>
  <si>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</si>
  <si>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</si>
  <si>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</si>
  <si>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</si>
  <si>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</si>
  <si>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</si>
  <si>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</si>
  <si>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</si>
  <si>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</si>
  <si>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</si>
  <si>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</si>
  <si>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</si>
  <si>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</si>
  <si>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</si>
  <si>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</si>
  <si>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</si>
  <si>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</si>
  <si>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</si>
  <si>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</si>
  <si>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</si>
  <si>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</si>
  <si>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</si>
  <si>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</si>
  <si>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</si>
  <si>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</si>
  <si>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</si>
  <si>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</si>
  <si>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</si>
  <si>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</si>
  <si>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</si>
  <si>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</si>
  <si>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</si>
  <si>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</si>
  <si>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</si>
  <si>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</si>
  <si>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</si>
  <si>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</si>
  <si>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</si>
  <si>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</si>
  <si>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</si>
  <si>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</si>
  <si>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</si>
  <si>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</si>
  <si>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</si>
  <si>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</si>
  <si>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</si>
  <si>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</si>
  <si>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</si>
  <si>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</si>
  <si>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</si>
  <si>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</si>
  <si>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</si>
  <si>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</si>
  <si>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</si>
  <si>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</si>
  <si>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</si>
  <si>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</si>
  <si>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</si>
  <si>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</si>
  <si>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</si>
  <si>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</si>
  <si>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</si>
  <si>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</si>
  <si>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</si>
  <si>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</si>
  <si>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</si>
  <si>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</si>
  <si>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</si>
  <si>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</si>
  <si>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</si>
  <si>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</si>
  <si>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</si>
  <si>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</si>
  <si>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</si>
  <si>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</si>
  <si>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</si>
  <si>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</si>
  <si>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</si>
  <si>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</si>
  <si>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</si>
  <si>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</si>
  <si>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</si>
  <si>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</si>
  <si>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</si>
  <si>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</si>
  <si>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</si>
  <si>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</si>
  <si>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</si>
  <si>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</si>
  <si>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</si>
  <si>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</si>
  <si>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</si>
  <si>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</si>
  <si>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</si>
  <si>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</si>
  <si>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</si>
  <si>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</si>
  <si>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</si>
  <si>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</si>
  <si>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</si>
  <si>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</si>
  <si>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</si>
  <si>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</si>
  <si>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</si>
  <si>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</si>
  <si>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</si>
  <si>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</si>
  <si>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</si>
  <si>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</si>
  <si>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</si>
  <si>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</si>
  <si>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</si>
  <si>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</si>
  <si>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</si>
  <si>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</si>
  <si>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</si>
  <si>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</si>
  <si>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</si>
  <si>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</si>
  <si>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</si>
  <si>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</si>
  <si>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</si>
  <si>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</si>
  <si>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</si>
  <si>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</si>
  <si>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</si>
  <si>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</si>
  <si>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</si>
  <si>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</si>
  <si>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</si>
  <si>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</si>
  <si>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</si>
  <si>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</si>
  <si>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</si>
  <si>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</si>
  <si>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</si>
  <si>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</si>
  <si>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</si>
  <si>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</si>
  <si>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</si>
  <si>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</si>
  <si>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</si>
  <si>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</si>
  <si>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</si>
  <si>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</si>
  <si>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</si>
  <si>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</si>
  <si>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</si>
  <si>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</si>
  <si>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</si>
  <si>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</si>
  <si>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</si>
  <si>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</si>
  <si>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</si>
  <si>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</si>
  <si>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</si>
  <si>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</si>
  <si>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</si>
  <si>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</si>
  <si>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</si>
  <si>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</si>
  <si>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</si>
  <si>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</si>
  <si>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</si>
  <si>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</si>
  <si>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</si>
  <si>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</si>
  <si>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</si>
  <si>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</si>
  <si>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</si>
  <si>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</si>
  <si>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</si>
  <si>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</si>
  <si>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</si>
  <si>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</si>
  <si>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</si>
  <si>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</si>
  <si>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</si>
  <si>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</si>
  <si>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</si>
  <si>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</si>
  <si>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</si>
  <si>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</si>
  <si>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</si>
  <si>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</si>
  <si>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</si>
  <si>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</si>
  <si>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</si>
  <si>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</si>
  <si>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</si>
  <si>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</si>
  <si>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</si>
  <si>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</si>
  <si>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</si>
  <si>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</si>
  <si>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</si>
  <si>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</si>
  <si>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</si>
  <si>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</si>
  <si>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</si>
  <si>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</si>
  <si>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</si>
  <si>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</si>
  <si>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</si>
  <si>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</si>
  <si>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</si>
  <si>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</si>
  <si>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</si>
  <si>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</si>
  <si>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</si>
  <si>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</si>
  <si>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</si>
  <si>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</si>
  <si>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</si>
  <si>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</si>
  <si>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</si>
  <si>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</si>
  <si>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</si>
  <si>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</si>
  <si>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</si>
  <si>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</si>
  <si>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</si>
  <si>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</si>
  <si>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</si>
  <si>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</si>
  <si>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</si>
  <si>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</si>
  <si>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</si>
  <si>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</si>
  <si>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</si>
  <si>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</si>
  <si>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</si>
  <si>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</si>
  <si>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</si>
  <si>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</si>
  <si>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</si>
  <si>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</si>
  <si>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</si>
  <si>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</si>
  <si>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</si>
  <si>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</si>
  <si>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</si>
  <si>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</si>
  <si>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</si>
  <si>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</si>
  <si>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</si>
  <si>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</si>
  <si>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</si>
  <si>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</si>
  <si>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</si>
  <si>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</si>
  <si>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</si>
  <si>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</si>
  <si>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</si>
  <si>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</si>
  <si>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</si>
  <si>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</si>
  <si>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</si>
  <si>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</si>
  <si>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</si>
  <si>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</si>
  <si>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</si>
  <si>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</si>
  <si>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</si>
  <si>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</si>
  <si>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</si>
  <si>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</si>
  <si>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</si>
  <si>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</si>
  <si>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</si>
  <si>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</si>
  <si>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</si>
  <si>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</si>
  <si>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</si>
  <si>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</si>
  <si>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</si>
  <si>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</si>
  <si>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</si>
  <si>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</si>
  <si>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</si>
  <si>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</si>
  <si>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</si>
  <si>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</si>
  <si>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</si>
  <si>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</si>
  <si>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</si>
  <si>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</si>
  <si>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</si>
  <si>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</si>
  <si>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</si>
  <si>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</si>
  <si>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</si>
  <si>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</si>
  <si>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</si>
  <si>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</si>
  <si>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</si>
  <si>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</si>
  <si>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</si>
  <si>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</si>
  <si>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</si>
  <si>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</si>
  <si>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</si>
  <si>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</si>
  <si>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</si>
  <si>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</si>
  <si>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</si>
  <si>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</si>
  <si>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</si>
  <si>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</si>
  <si>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</si>
  <si>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</si>
  <si>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</si>
  <si>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</si>
  <si>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</si>
  <si>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</si>
  <si>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</si>
  <si>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</si>
  <si>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</si>
  <si>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</si>
  <si>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</si>
  <si>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</si>
  <si>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</si>
  <si>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</si>
  <si>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</si>
  <si>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</si>
  <si>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</si>
  <si>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</si>
  <si>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</si>
  <si>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</si>
  <si>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</si>
  <si>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</si>
  <si>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</si>
  <si>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</si>
  <si>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</si>
  <si>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</si>
  <si>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</si>
  <si>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</si>
  <si>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</si>
  <si>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</si>
  <si>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</si>
  <si>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</si>
  <si>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</si>
  <si>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</si>
  <si>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</si>
  <si>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</si>
  <si>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</si>
  <si>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</si>
  <si>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</si>
  <si>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</si>
  <si>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</si>
  <si>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</si>
  <si>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</si>
  <si>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</si>
  <si>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</si>
  <si>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</si>
  <si>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</si>
  <si>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</si>
  <si>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</si>
  <si>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</si>
  <si>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</si>
  <si>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</si>
  <si>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</si>
  <si>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</si>
  <si>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</si>
  <si>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</si>
  <si>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</si>
  <si>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</si>
  <si>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</si>
  <si>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</si>
  <si>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</si>
  <si>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</si>
  <si>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</si>
  <si>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</si>
  <si>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</si>
  <si>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</si>
  <si>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</si>
  <si>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</si>
  <si>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</si>
  <si>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</si>
  <si>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</si>
  <si>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</si>
  <si>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</si>
  <si>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</si>
  <si>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</si>
  <si>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</si>
  <si>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</si>
  <si>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</si>
  <si>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</si>
  <si>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</si>
  <si>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</si>
  <si>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</si>
  <si>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</si>
  <si>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</si>
  <si>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</si>
  <si>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</si>
  <si>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</si>
  <si>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</si>
  <si>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</si>
  <si>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</si>
  <si>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</si>
  <si>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</si>
  <si>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</si>
  <si>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</si>
  <si>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</si>
  <si>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</si>
  <si>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</si>
  <si>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</si>
  <si>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</si>
  <si>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</si>
  <si>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</si>
  <si>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</si>
  <si>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</si>
  <si>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</si>
  <si>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</si>
  <si>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</si>
  <si>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</si>
  <si>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</si>
  <si>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</si>
  <si>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</si>
  <si>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</si>
  <si>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</si>
  <si>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</si>
  <si>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</si>
  <si>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</si>
  <si>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</si>
  <si>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</si>
  <si>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</si>
  <si>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</si>
  <si>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</si>
  <si>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</si>
  <si>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</si>
  <si>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</si>
  <si>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</si>
  <si>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</si>
  <si>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</si>
  <si>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</si>
  <si>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</si>
  <si>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</si>
  <si>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</si>
  <si>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</si>
  <si>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</si>
  <si>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</si>
  <si>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</si>
  <si>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</si>
  <si>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</si>
  <si>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</si>
  <si>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</si>
  <si>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</si>
  <si>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</si>
  <si>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</si>
  <si>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</si>
  <si>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</si>
  <si>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</si>
  <si>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</si>
  <si>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</si>
  <si>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</si>
  <si>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</si>
  <si>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</si>
  <si>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</si>
  <si>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</si>
  <si>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</si>
  <si>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</si>
  <si>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</si>
  <si>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</si>
  <si>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</si>
  <si>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</si>
  <si>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</si>
  <si>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</si>
  <si>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</si>
  <si>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</si>
  <si>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</si>
  <si>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</si>
  <si>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</si>
  <si>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</si>
  <si>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</si>
  <si>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</si>
  <si>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</si>
  <si>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</si>
  <si>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</si>
  <si>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</si>
  <si>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</si>
  <si>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</si>
  <si>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</si>
  <si>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</si>
  <si>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</si>
  <si>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</si>
  <si>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</si>
  <si>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</si>
  <si>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</si>
  <si>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</si>
  <si>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</si>
  <si>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</si>
  <si>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</si>
  <si>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</si>
  <si>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</si>
  <si>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</si>
  <si>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</si>
  <si>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</si>
  <si>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</si>
  <si>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</si>
  <si>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</si>
  <si>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</si>
  <si>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</si>
  <si>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</si>
  <si>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</si>
  <si>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</si>
  <si>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</si>
  <si>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</si>
  <si>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</si>
  <si>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</si>
  <si>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</si>
  <si>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</si>
  <si>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</si>
  <si>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</si>
  <si>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</si>
  <si>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</si>
  <si>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</si>
  <si>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</si>
  <si>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</si>
  <si>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</si>
  <si>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</si>
  <si>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</si>
  <si>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</si>
  <si>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</si>
  <si>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</si>
  <si>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</si>
  <si>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</si>
  <si>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</si>
  <si>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</si>
  <si>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</si>
  <si>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</si>
  <si>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</si>
  <si>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</si>
  <si>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</si>
  <si>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</si>
  <si>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</si>
  <si>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</si>
  <si>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</si>
  <si>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</si>
  <si>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</si>
  <si>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</si>
  <si>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</si>
  <si>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</si>
  <si>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</si>
  <si>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</si>
  <si>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</si>
  <si>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</si>
  <si>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</si>
  <si>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</si>
  <si>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</si>
  <si>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</si>
  <si>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</si>
  <si>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</si>
  <si>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</si>
  <si>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</si>
  <si>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</si>
  <si>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</si>
  <si>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</si>
  <si>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</si>
  <si>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</si>
  <si>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</si>
  <si>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</si>
  <si>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</si>
  <si>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</si>
  <si>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</si>
  <si>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</si>
  <si>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</si>
  <si>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</si>
  <si>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</si>
  <si>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</si>
  <si>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</si>
  <si>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</si>
  <si>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</si>
  <si>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</si>
  <si>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</si>
  <si>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</si>
  <si>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</si>
  <si>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</si>
  <si>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</si>
  <si>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</si>
  <si>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</si>
  <si>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</si>
  <si>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</si>
  <si>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</si>
  <si>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</si>
  <si>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</si>
  <si>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</si>
  <si>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</si>
  <si>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</si>
  <si>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</si>
  <si>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</si>
  <si>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</si>
  <si>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</si>
  <si>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</si>
  <si>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</si>
  <si>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</si>
  <si>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</si>
  <si>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</si>
  <si>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</si>
  <si>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</si>
  <si>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</si>
  <si>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</si>
  <si>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</si>
  <si>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</si>
  <si>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</si>
  <si>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</si>
  <si>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</si>
  <si>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</si>
  <si>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</si>
  <si>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</si>
  <si>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</si>
  <si>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</si>
  <si>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</si>
  <si>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</si>
  <si>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</si>
  <si>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</si>
  <si>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</si>
  <si>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</si>
  <si>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</si>
  <si>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</si>
  <si>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</si>
  <si>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</si>
  <si>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</si>
  <si>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</si>
  <si>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</si>
  <si>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</si>
  <si>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</si>
  <si>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</si>
  <si>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</si>
  <si>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</si>
  <si>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</si>
  <si>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</si>
  <si>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</si>
  <si>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</si>
  <si>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</si>
  <si>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</si>
  <si>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</si>
  <si>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</si>
  <si>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</si>
  <si>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</si>
  <si>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</si>
  <si>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</si>
  <si>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</si>
  <si>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</si>
  <si>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</si>
  <si>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</si>
  <si>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</si>
  <si>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</si>
  <si>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</si>
  <si>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</si>
  <si>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</si>
  <si>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</si>
  <si>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</si>
  <si>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</si>
  <si>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</si>
  <si>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</si>
  <si>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</si>
  <si>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</si>
  <si>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</si>
  <si>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</si>
  <si>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</si>
  <si>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</si>
  <si>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</si>
  <si>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</si>
  <si>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</si>
  <si>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</si>
  <si>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</si>
  <si>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</si>
  <si>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</si>
  <si>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</si>
  <si>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</si>
  <si>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</si>
  <si>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</si>
  <si>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</si>
  <si>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</si>
  <si>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</si>
  <si>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</si>
  <si>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</si>
  <si>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</si>
  <si>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</si>
  <si>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</si>
  <si>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</si>
  <si>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</si>
  <si>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</si>
  <si>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</si>
  <si>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</si>
  <si>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</si>
  <si>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</si>
  <si>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</si>
  <si>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</si>
  <si>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</si>
  <si>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</si>
  <si>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</si>
  <si>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</si>
  <si>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</si>
  <si>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</si>
  <si>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</si>
  <si>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</si>
  <si>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</si>
  <si>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</si>
  <si>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</si>
  <si>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</si>
  <si>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</si>
  <si>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</si>
  <si>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</si>
  <si>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</si>
  <si>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</si>
  <si>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</si>
  <si>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</si>
  <si>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</si>
  <si>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</si>
  <si>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</si>
  <si>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</si>
  <si>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</si>
  <si>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</si>
  <si>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</si>
  <si>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</si>
  <si>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</si>
  <si>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</si>
  <si>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</si>
  <si>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</si>
  <si>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</si>
  <si>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</si>
  <si>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</si>
  <si>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</si>
  <si>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</si>
  <si>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</si>
  <si>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</si>
  <si>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</si>
  <si>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</si>
  <si>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</si>
  <si>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</si>
  <si>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</si>
  <si>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</si>
  <si>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</si>
  <si>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</si>
  <si>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</si>
  <si>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</si>
  <si>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</si>
  <si>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</si>
  <si>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</si>
  <si>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</si>
  <si>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</si>
  <si>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</si>
  <si>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</si>
  <si>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</si>
  <si>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</si>
  <si>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</si>
  <si>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</si>
  <si>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</si>
  <si>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</si>
  <si>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</si>
  <si>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</si>
  <si>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</si>
  <si>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</si>
  <si>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</si>
  <si>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</si>
  <si>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</si>
  <si>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</si>
  <si>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</si>
  <si>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</si>
  <si>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</si>
  <si>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</si>
  <si>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</si>
  <si>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</si>
  <si>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</si>
  <si>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</si>
  <si>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</si>
  <si>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</si>
  <si>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</si>
  <si>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</si>
  <si>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</si>
  <si>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</si>
  <si>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</si>
  <si>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</si>
  <si>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</si>
  <si>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</si>
  <si>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</si>
  <si>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</si>
  <si>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</si>
  <si>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</si>
  <si>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</si>
  <si>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</si>
  <si>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</si>
  <si>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</si>
  <si>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</si>
  <si>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</si>
  <si>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</si>
  <si>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</si>
  <si>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</si>
  <si>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</si>
  <si>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</si>
  <si>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</si>
  <si>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</si>
  <si>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</si>
  <si>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</si>
  <si>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</si>
  <si>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</si>
  <si>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</si>
  <si>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</si>
  <si>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</si>
  <si>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</si>
  <si>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</si>
  <si>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</si>
  <si>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</si>
  <si>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</si>
  <si>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</si>
  <si>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</si>
  <si>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</si>
  <si>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</si>
  <si>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</si>
  <si>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</si>
  <si>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</si>
  <si>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</si>
  <si>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</si>
  <si>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</si>
  <si>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</si>
  <si>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</si>
  <si>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</si>
  <si>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</si>
  <si>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</si>
  <si>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</si>
  <si>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</si>
  <si>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</si>
  <si>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</si>
  <si>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</si>
  <si>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</si>
  <si>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</si>
  <si>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</si>
  <si>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</si>
  <si>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</si>
  <si>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</si>
  <si>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</si>
  <si>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</si>
  <si>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</si>
  <si>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</si>
  <si>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</si>
  <si>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</si>
  <si>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</si>
  <si>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</si>
  <si>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</si>
  <si>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</si>
  <si>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</si>
  <si>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</si>
  <si>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</si>
  <si>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</si>
  <si>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</si>
  <si>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</si>
  <si>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</si>
  <si>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</si>
  <si>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</si>
  <si>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</si>
  <si>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</si>
  <si>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</si>
  <si>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</si>
  <si>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</si>
  <si>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</si>
  <si>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</si>
  <si>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</si>
  <si>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</si>
  <si>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</si>
  <si>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</si>
  <si>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</si>
  <si>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</si>
  <si>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</si>
  <si>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</si>
  <si>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</si>
  <si>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</si>
  <si>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</si>
  <si>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</si>
  <si>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</si>
  <si>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</si>
  <si>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</si>
  <si>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</si>
  <si>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</si>
  <si>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</si>
  <si>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</si>
  <si>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</si>
  <si>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</si>
  <si>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</si>
  <si>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</si>
  <si>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</si>
  <si>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</si>
  <si>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</si>
  <si>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</si>
  <si>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</si>
  <si>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</si>
  <si>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</si>
  <si>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</si>
  <si>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</si>
  <si>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</si>
  <si>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</si>
  <si>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</si>
  <si>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</si>
  <si>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</si>
  <si>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</si>
  <si>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</si>
  <si>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</si>
  <si>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</si>
  <si>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</si>
  <si>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</si>
  <si>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</si>
  <si>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</si>
  <si>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</si>
  <si>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</si>
  <si>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</si>
  <si>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</si>
  <si>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</si>
  <si>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</si>
  <si>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</si>
  <si>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</si>
  <si>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</si>
  <si>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</si>
  <si>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</si>
  <si>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</si>
  <si>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</si>
  <si>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</si>
  <si>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</si>
  <si>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</si>
  <si>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</si>
  <si>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</si>
  <si>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</si>
  <si>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</si>
  <si>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</si>
  <si>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</si>
  <si>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</si>
  <si>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</si>
  <si>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</si>
  <si>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</si>
  <si>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</si>
  <si>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</si>
  <si>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</si>
  <si>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</si>
  <si>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</si>
  <si>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</si>
  <si>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</si>
  <si>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</si>
  <si>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</si>
  <si>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</si>
  <si>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</si>
  <si>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</si>
  <si>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</si>
  <si>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</si>
  <si>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</si>
  <si>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</si>
  <si>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</si>
  <si>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</si>
  <si>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</si>
  <si>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</si>
  <si>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</si>
  <si>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</si>
  <si>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</si>
  <si>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</si>
  <si>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</si>
  <si>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</si>
  <si>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</si>
  <si>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</si>
  <si>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</si>
  <si>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</si>
  <si>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</si>
  <si>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</si>
  <si>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</si>
  <si>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</si>
  <si>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</si>
  <si>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</si>
  <si>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</si>
  <si>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</si>
  <si>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</si>
  <si>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</si>
  <si>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</si>
  <si>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</si>
  <si>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</si>
  <si>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</si>
  <si>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</si>
  <si>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</si>
  <si>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</si>
  <si>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</si>
  <si>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</si>
  <si>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</si>
  <si>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</si>
  <si>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</si>
  <si>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</si>
  <si>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</si>
  <si>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</si>
  <si>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</si>
  <si>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</si>
  <si>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</si>
  <si>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</si>
  <si>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</si>
  <si>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</si>
  <si>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</si>
  <si>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</si>
  <si>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</si>
  <si>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</si>
  <si>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</si>
  <si>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</si>
  <si>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</si>
  <si>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</si>
  <si>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</si>
  <si>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</si>
  <si>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</si>
  <si>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</si>
  <si>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</si>
  <si>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</si>
  <si>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</si>
  <si>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</si>
  <si>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</si>
  <si>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</si>
  <si>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</si>
  <si>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</si>
  <si>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</si>
  <si>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</si>
  <si>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</si>
  <si>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</si>
  <si>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</si>
  <si>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</si>
  <si>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</si>
  <si>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</si>
  <si>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</si>
  <si>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</si>
  <si>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</si>
  <si>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</si>
  <si>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</si>
  <si>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</si>
  <si>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</si>
  <si>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</si>
  <si>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</si>
  <si>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</si>
  <si>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</si>
  <si>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</si>
  <si>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</si>
  <si>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</si>
  <si>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</si>
  <si>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</si>
  <si>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</si>
  <si>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</si>
  <si>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</si>
  <si>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</si>
  <si>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</si>
  <si>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</si>
  <si>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</si>
  <si>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</si>
  <si>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</si>
  <si>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</si>
  <si>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</si>
  <si>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</si>
  <si>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</si>
  <si>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</si>
  <si>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</si>
  <si>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</si>
  <si>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</si>
  <si>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</si>
  <si>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</si>
  <si>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</si>
  <si>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</si>
  <si>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</si>
  <si>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</si>
  <si>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</si>
  <si>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</si>
  <si>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</si>
  <si>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</si>
  <si>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</si>
  <si>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</si>
  <si>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</si>
  <si>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</si>
  <si>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</si>
  <si>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</si>
  <si>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</si>
  <si>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</si>
  <si>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</si>
  <si>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</si>
  <si>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</si>
  <si>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</si>
  <si>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</si>
  <si>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</si>
  <si>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</si>
  <si>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</si>
  <si>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</si>
  <si>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</si>
  <si>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</si>
  <si>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</si>
  <si>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</si>
  <si>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</si>
  <si>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</si>
  <si>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</si>
  <si>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</si>
  <si>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</si>
  <si>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</si>
  <si>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</si>
  <si>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</si>
  <si>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</si>
  <si>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</si>
  <si>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</si>
  <si>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</si>
  <si>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</si>
  <si>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</si>
  <si>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</si>
  <si>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</si>
  <si>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</si>
  <si>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</si>
  <si>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</si>
  <si>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</si>
  <si>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</si>
  <si>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</si>
  <si>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</si>
  <si>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</si>
  <si>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</si>
  <si>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</si>
  <si>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</si>
  <si>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</si>
  <si>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</si>
  <si>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</si>
  <si>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</si>
  <si>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</si>
  <si>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</si>
  <si>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</si>
  <si>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</si>
  <si>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</si>
  <si>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</si>
  <si>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</si>
  <si>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</si>
  <si>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</si>
  <si>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</si>
  <si>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</si>
  <si>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</si>
  <si>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</si>
  <si>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</si>
  <si>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</si>
  <si>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</si>
  <si>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</si>
  <si>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</si>
  <si>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</si>
  <si>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</si>
  <si>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</si>
  <si>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</si>
  <si>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</si>
  <si>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</si>
  <si>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</si>
  <si>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</si>
  <si>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</si>
  <si>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</si>
  <si>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</si>
  <si>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</si>
  <si>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</si>
  <si>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</si>
  <si>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</si>
  <si>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</si>
  <si>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</si>
  <si>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</si>
  <si>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</si>
  <si>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</si>
  <si>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</si>
  <si>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</si>
  <si>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</si>
  <si>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</si>
  <si>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</si>
  <si>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</si>
  <si>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</si>
  <si>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</si>
  <si>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</si>
  <si>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</si>
  <si>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</si>
  <si>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</si>
  <si>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</si>
  <si>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</si>
  <si>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</si>
  <si>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</si>
  <si>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</si>
  <si>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</si>
  <si>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</si>
  <si>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</si>
  <si>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</si>
  <si>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</si>
  <si>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</si>
  <si>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</si>
  <si>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</si>
  <si>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</si>
  <si>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</si>
  <si>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</si>
  <si>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</si>
  <si>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</si>
  <si>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</si>
  <si>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</si>
  <si>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</si>
  <si>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</si>
  <si>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</si>
  <si>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</si>
  <si>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</si>
  <si>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</si>
  <si>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</si>
  <si>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</si>
  <si>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</si>
  <si>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</si>
  <si>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</si>
  <si>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</si>
  <si>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</si>
  <si>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</si>
  <si>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</si>
  <si>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</si>
  <si>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</si>
  <si>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</si>
  <si>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</si>
  <si>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</si>
  <si>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</si>
  <si>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</si>
  <si>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</si>
  <si>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</si>
  <si>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</si>
  <si>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</si>
  <si>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</si>
  <si>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</si>
  <si>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</si>
  <si>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</si>
  <si>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</si>
  <si>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</si>
  <si>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</si>
  <si>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</si>
  <si>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</si>
  <si>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</si>
  <si>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</si>
  <si>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</si>
  <si>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</si>
  <si>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</si>
  <si>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</si>
  <si>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</si>
  <si>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</si>
  <si>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</si>
  <si>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</si>
  <si>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</si>
  <si>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</si>
  <si>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</si>
  <si>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</si>
  <si>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</si>
  <si>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</si>
  <si>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</si>
  <si>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</si>
  <si>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</si>
  <si>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</si>
  <si>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</si>
  <si>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</si>
  <si>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</si>
  <si>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</si>
  <si>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</si>
  <si>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</si>
  <si>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</si>
  <si>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</si>
  <si>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</si>
  <si>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</si>
  <si>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</si>
  <si>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</si>
  <si>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</si>
  <si>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</si>
  <si>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</si>
  <si>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</si>
  <si>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</si>
  <si>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</si>
  <si>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</si>
  <si>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</si>
  <si>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</si>
  <si>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</si>
  <si>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</si>
  <si>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</si>
  <si>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</si>
  <si>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</si>
  <si>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</si>
  <si>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</si>
  <si>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</si>
  <si>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</si>
  <si>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</si>
  <si>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</si>
  <si>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</si>
  <si>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</si>
  <si>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</si>
  <si>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</si>
  <si>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</si>
  <si>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</si>
  <si>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</si>
  <si>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</si>
  <si>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</si>
  <si>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</si>
  <si>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</si>
  <si>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</si>
  <si>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</si>
  <si>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</si>
  <si>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</si>
  <si>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</si>
  <si>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</si>
  <si>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</si>
  <si>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</si>
  <si>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</si>
  <si>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</si>
  <si>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</si>
  <si>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</si>
  <si>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</si>
  <si>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</si>
  <si>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</si>
  <si>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</si>
  <si>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</si>
  <si>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</si>
  <si>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</si>
  <si>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</si>
  <si>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</si>
  <si>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</si>
  <si>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</si>
  <si>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</si>
  <si>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</si>
  <si>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</si>
  <si>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</si>
  <si>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</si>
  <si>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</si>
  <si>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</si>
  <si>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</si>
  <si>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</si>
  <si>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</si>
  <si>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</si>
  <si>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</si>
  <si>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</si>
  <si>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</si>
  <si>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</si>
  <si>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</si>
  <si>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</si>
  <si>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</si>
  <si>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</si>
  <si>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</si>
  <si>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</si>
  <si>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</si>
  <si>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</si>
  <si>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</si>
  <si>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</si>
  <si>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</si>
  <si>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</si>
  <si>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</si>
  <si>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</si>
  <si>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</si>
  <si>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</si>
  <si>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</si>
  <si>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</si>
  <si>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</si>
  <si>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</si>
  <si>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</si>
  <si>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</si>
  <si>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</si>
  <si>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</si>
  <si>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</si>
  <si>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</si>
  <si>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</si>
  <si>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</si>
  <si>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</si>
  <si>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</si>
  <si>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</si>
  <si>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</si>
  <si>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</si>
  <si>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</si>
  <si>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</si>
  <si>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</si>
  <si>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</si>
  <si>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</si>
  <si>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</si>
  <si>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</si>
  <si>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</si>
  <si>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</si>
  <si>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</si>
  <si>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</si>
  <si>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</si>
  <si>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</si>
  <si>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</si>
  <si>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</si>
  <si>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</si>
  <si>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</si>
  <si>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</si>
  <si>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</si>
  <si>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</si>
  <si>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</si>
  <si>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</si>
  <si>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</si>
  <si>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</si>
  <si>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</si>
  <si>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</si>
  <si>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</si>
  <si>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</si>
  <si>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</si>
  <si>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</si>
  <si>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</si>
  <si>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</si>
  <si>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</si>
  <si>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</si>
  <si>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</si>
  <si>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</si>
  <si>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</si>
  <si>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</si>
  <si>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</si>
  <si>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</si>
  <si>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</si>
  <si>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</si>
  <si>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</si>
  <si>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</si>
  <si>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</si>
  <si>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</si>
  <si>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</si>
  <si>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</si>
  <si>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</si>
  <si>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</si>
  <si>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</si>
  <si>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</si>
  <si>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</si>
  <si>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</si>
  <si>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</si>
  <si>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</si>
  <si>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</si>
  <si>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</si>
  <si>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</si>
  <si>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</si>
  <si>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</si>
  <si>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</si>
  <si>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</si>
  <si>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</si>
  <si>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</si>
  <si>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</si>
  <si>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</si>
  <si>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</si>
  <si>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</si>
  <si>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</si>
  <si>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</si>
  <si>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</si>
  <si>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</si>
  <si>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</si>
  <si>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</si>
  <si>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</si>
  <si>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</si>
  <si>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</si>
  <si>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</si>
  <si>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</si>
  <si>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</si>
  <si>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</si>
  <si>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</si>
  <si>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</si>
  <si>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</si>
  <si>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</si>
  <si>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</si>
  <si>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</si>
  <si>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</si>
  <si>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</si>
  <si>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</si>
  <si>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</si>
  <si>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</si>
  <si>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</si>
  <si>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</si>
  <si>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</si>
  <si>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</si>
  <si>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</si>
  <si>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</si>
  <si>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</si>
  <si>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</si>
  <si>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</si>
  <si>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</si>
  <si>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</si>
  <si>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</si>
  <si>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</si>
  <si>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</si>
  <si>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</si>
  <si>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</si>
  <si>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</si>
  <si>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</si>
  <si>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</si>
  <si>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</si>
  <si>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</si>
  <si>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</si>
  <si>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</si>
  <si>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</si>
  <si>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</si>
  <si>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</si>
  <si>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</si>
  <si>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</si>
  <si>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</si>
  <si>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</si>
  <si>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</si>
  <si>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</si>
  <si>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</si>
  <si>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</si>
  <si>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</si>
  <si>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</si>
  <si>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</si>
  <si>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</si>
  <si>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</si>
  <si>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</si>
  <si>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</si>
  <si>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</si>
  <si>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</si>
  <si>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</si>
  <si>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</si>
  <si>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</si>
  <si>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</si>
  <si>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</si>
  <si>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</si>
  <si>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</si>
  <si>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</si>
  <si>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</si>
  <si>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</si>
  <si>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</si>
  <si>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</si>
  <si>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</si>
  <si>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</si>
  <si>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</si>
  <si>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</si>
  <si>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</si>
  <si>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</si>
  <si>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</si>
  <si>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</si>
  <si>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</si>
  <si>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</si>
  <si>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</si>
  <si>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</si>
  <si>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</si>
  <si>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</si>
  <si>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</si>
  <si>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</si>
  <si>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</si>
  <si>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</si>
  <si>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</si>
  <si>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</si>
  <si>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</si>
  <si>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</si>
  <si>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</si>
  <si>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</si>
  <si>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</si>
  <si>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</si>
  <si>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</si>
  <si>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</si>
  <si>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</si>
  <si>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</si>
  <si>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</si>
  <si>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</si>
  <si>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</si>
  <si>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</si>
  <si>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</si>
  <si>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</si>
  <si>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</si>
  <si>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</si>
  <si>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</si>
  <si>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</si>
  <si>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</si>
  <si>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</si>
  <si>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</si>
  <si>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</si>
  <si>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</si>
  <si>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</si>
  <si>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</si>
  <si>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</si>
  <si>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</si>
  <si>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</si>
  <si>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</si>
  <si>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</si>
  <si>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</si>
  <si>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</si>
  <si>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</si>
  <si>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</si>
  <si>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</si>
  <si>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</si>
  <si>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</si>
  <si>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</si>
  <si>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</si>
  <si>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</si>
  <si>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</si>
  <si>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</si>
  <si>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</si>
  <si>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</si>
  <si>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</si>
  <si>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</si>
  <si>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</si>
  <si>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</si>
  <si>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</si>
  <si>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</si>
  <si>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</si>
  <si>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</si>
  <si>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</si>
  <si>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</si>
  <si>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</si>
  <si>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</si>
  <si>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</si>
  <si>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</si>
  <si>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</si>
  <si>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</si>
  <si>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</si>
  <si>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</si>
  <si>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</si>
  <si>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</si>
  <si>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</si>
  <si>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</si>
  <si>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</si>
  <si>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</si>
  <si>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</si>
  <si>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</si>
  <si>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</si>
  <si>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</si>
  <si>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</si>
  <si>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</si>
  <si>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</si>
  <si>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</si>
  <si>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</si>
  <si>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</si>
  <si>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</si>
  <si>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</si>
  <si>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</si>
  <si>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</si>
  <si>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</si>
  <si>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</si>
  <si>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</si>
  <si>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</si>
  <si>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</si>
  <si>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</si>
  <si>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</si>
  <si>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</si>
  <si>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</si>
  <si>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</si>
  <si>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</si>
  <si>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</si>
  <si>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</si>
  <si>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</si>
  <si>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</si>
  <si>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</si>
  <si>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</si>
  <si>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</si>
  <si>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</si>
  <si>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</si>
  <si>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</si>
  <si>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</si>
  <si>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</si>
  <si>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</si>
  <si>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</si>
  <si>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</si>
  <si>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</si>
  <si>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</si>
  <si>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</si>
  <si>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</si>
  <si>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</si>
  <si>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</si>
  <si>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</si>
  <si>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</si>
  <si>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</si>
  <si>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</si>
  <si>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</si>
  <si>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</si>
  <si>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</si>
  <si>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</si>
  <si>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</si>
  <si>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</si>
  <si>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</si>
  <si>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</si>
  <si>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</si>
  <si>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</si>
  <si>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</si>
  <si>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</si>
  <si>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</si>
  <si>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</si>
  <si>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</si>
  <si>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</si>
  <si>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</si>
  <si>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</si>
  <si>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</si>
  <si>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</si>
  <si>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</si>
  <si>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</si>
  <si>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</si>
  <si>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</si>
  <si>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</si>
  <si>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</si>
  <si>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</si>
  <si>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</si>
  <si>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</si>
  <si>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</si>
  <si>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</si>
  <si>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</si>
  <si>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</si>
  <si>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</si>
  <si>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</si>
  <si>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</si>
  <si>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</si>
  <si>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</si>
  <si>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</si>
  <si>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</si>
  <si>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</si>
  <si>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</si>
  <si>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</si>
  <si>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</si>
  <si>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</si>
  <si>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</si>
  <si>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</si>
  <si>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</si>
  <si>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</si>
  <si>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</si>
  <si>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</si>
  <si>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</si>
  <si>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</si>
  <si>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</si>
  <si>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</si>
  <si>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</si>
  <si>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</si>
  <si>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</si>
  <si>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</si>
  <si>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</si>
  <si>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</si>
  <si>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</si>
  <si>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</si>
  <si>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</si>
  <si>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</si>
  <si>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</si>
  <si>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</si>
  <si>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</si>
  <si>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</si>
  <si>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</si>
  <si>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</si>
  <si>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</si>
  <si>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</si>
  <si>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</si>
  <si>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</si>
  <si>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</si>
  <si>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</si>
  <si>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</si>
  <si>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</si>
  <si>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</si>
  <si>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</si>
  <si>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</si>
  <si>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</si>
  <si>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</si>
  <si>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</si>
  <si>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</si>
  <si>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</si>
  <si>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</si>
  <si>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</si>
  <si>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</si>
  <si>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</si>
  <si>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</si>
  <si>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</si>
  <si>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</si>
  <si>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</si>
  <si>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</si>
  <si>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</si>
  <si>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</si>
  <si>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</si>
  <si>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</si>
  <si>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</si>
  <si>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</si>
  <si>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</si>
  <si>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</si>
  <si>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</si>
  <si>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</si>
  <si>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</si>
  <si>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</si>
  <si>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</si>
  <si>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</si>
  <si>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</si>
  <si>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</si>
  <si>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</si>
  <si>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</si>
  <si>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</si>
  <si>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</si>
  <si>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</si>
  <si>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</si>
  <si>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</si>
  <si>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</si>
  <si>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</si>
  <si>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</si>
  <si>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</si>
  <si>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</si>
  <si>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</si>
  <si>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</si>
  <si>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</si>
  <si>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</si>
  <si>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</si>
  <si>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</si>
  <si>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</si>
  <si>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</si>
  <si>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</si>
  <si>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</si>
  <si>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</si>
  <si>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</si>
  <si>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</si>
  <si>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</si>
  <si>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</si>
  <si>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</si>
  <si>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</si>
  <si>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</si>
  <si>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</si>
  <si>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</si>
  <si>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</si>
  <si>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</si>
  <si>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</si>
  <si>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</si>
  <si>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</si>
  <si>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</si>
  <si>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</si>
  <si>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</si>
  <si>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</si>
  <si>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</si>
  <si>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</si>
  <si>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</si>
  <si>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</si>
  <si>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</si>
  <si>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</si>
  <si>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</si>
  <si>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</si>
  <si>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</si>
  <si>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</si>
  <si>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</si>
  <si>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</si>
  <si>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</si>
  <si>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</si>
  <si>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</si>
  <si>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</si>
  <si>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</si>
  <si>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</si>
  <si>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</si>
  <si>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</si>
  <si>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</si>
  <si>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</si>
  <si>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</si>
  <si>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</si>
  <si>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</si>
  <si>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</si>
  <si>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</si>
  <si>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</si>
  <si>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</si>
  <si>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</si>
  <si>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</si>
  <si>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</si>
  <si>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</si>
  <si>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</si>
  <si>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</si>
  <si>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</si>
  <si>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</si>
  <si>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</si>
  <si>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</si>
  <si>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</si>
  <si>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</si>
  <si>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</si>
  <si>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</si>
  <si>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</si>
  <si>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</si>
  <si>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</si>
  <si>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</si>
  <si>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</si>
  <si>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</si>
  <si>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</si>
  <si>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</si>
  <si>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</si>
  <si>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</si>
  <si>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</si>
  <si>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</si>
  <si>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</si>
  <si>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</si>
  <si>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</si>
  <si>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</si>
  <si>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</si>
  <si>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</si>
  <si>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</si>
  <si>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</si>
  <si>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</si>
  <si>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</si>
  <si>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</si>
  <si>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</si>
  <si>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</si>
  <si>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</si>
  <si>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</si>
  <si>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</si>
  <si>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</si>
  <si>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</si>
  <si>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</si>
  <si>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</si>
  <si>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</si>
  <si>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</si>
  <si>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</si>
  <si>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</si>
  <si>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</si>
  <si>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</si>
  <si>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</si>
  <si>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</si>
  <si>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</si>
  <si>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</si>
  <si>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</si>
  <si>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</si>
  <si>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</si>
  <si>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</si>
  <si>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</si>
  <si>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</si>
  <si>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</si>
  <si>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</si>
  <si>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</si>
  <si>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</si>
  <si>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</si>
  <si>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</si>
  <si>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</si>
  <si>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</si>
  <si>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</si>
  <si>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</si>
  <si>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</si>
  <si>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</si>
  <si>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</si>
  <si>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</si>
  <si>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</si>
  <si>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</si>
  <si>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</si>
  <si>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</si>
  <si>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</si>
  <si>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</si>
  <si>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</si>
  <si>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</si>
  <si>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</si>
  <si>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</si>
  <si>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</si>
  <si>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</si>
  <si>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</si>
  <si>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</si>
  <si>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</si>
  <si>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</si>
  <si>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</si>
  <si>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</si>
  <si>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</si>
  <si>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</si>
  <si>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</si>
  <si>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</si>
  <si>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</si>
  <si>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</si>
  <si>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</si>
  <si>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</si>
  <si>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</si>
  <si>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</si>
  <si>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</si>
  <si>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</si>
  <si>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</si>
  <si>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</si>
  <si>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</si>
  <si>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</si>
  <si>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</si>
  <si>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</si>
  <si>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</si>
  <si>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</si>
  <si>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</si>
  <si>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</si>
  <si>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</si>
  <si>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</si>
  <si>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</si>
  <si>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</si>
  <si>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</si>
  <si>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</si>
  <si>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</si>
  <si>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</si>
  <si>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</si>
  <si>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</si>
  <si>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</si>
  <si>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</si>
  <si>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</si>
  <si>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</si>
  <si>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</si>
  <si>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</si>
  <si>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</si>
  <si>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</si>
  <si>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</si>
  <si>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</si>
  <si>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</si>
  <si>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</si>
  <si>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</si>
  <si>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</si>
  <si>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</si>
  <si>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</si>
  <si>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</si>
  <si>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</si>
  <si>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</si>
  <si>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</si>
  <si>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</si>
  <si>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</si>
  <si>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</si>
  <si>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</si>
  <si>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</si>
  <si>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</si>
  <si>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</si>
  <si>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</si>
  <si>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</si>
  <si>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</si>
  <si>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</si>
  <si>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</si>
  <si>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</si>
  <si>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</si>
  <si>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</si>
  <si>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</si>
  <si>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</si>
  <si>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</si>
  <si>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</si>
  <si>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</si>
  <si>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</si>
  <si>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</si>
  <si>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</si>
  <si>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</si>
  <si>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</si>
  <si>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</si>
  <si>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</si>
  <si>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</si>
  <si>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</si>
  <si>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</si>
  <si>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</si>
  <si>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</si>
  <si>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</si>
  <si>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</si>
  <si>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</si>
  <si>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</si>
  <si>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</si>
  <si>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</si>
  <si>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</si>
  <si>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</si>
  <si>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</si>
  <si>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</si>
  <si>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</si>
  <si>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</si>
  <si>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</si>
  <si>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</si>
  <si>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</si>
  <si>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</si>
  <si>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</si>
  <si>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</si>
  <si>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</si>
  <si>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</si>
  <si>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</si>
  <si>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</si>
  <si>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</si>
  <si>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</si>
  <si>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</si>
  <si>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</si>
  <si>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</si>
  <si>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</si>
  <si>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</si>
  <si>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</si>
  <si>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</si>
  <si>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</si>
  <si>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</si>
  <si>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</si>
  <si>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</si>
  <si>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</si>
  <si>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</si>
  <si>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</si>
  <si>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</si>
  <si>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</si>
  <si>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</si>
  <si>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</si>
  <si>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</si>
  <si>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</si>
  <si>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</si>
  <si>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</si>
  <si>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</si>
  <si>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</si>
  <si>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</si>
  <si>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</si>
  <si>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</si>
  <si>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</si>
  <si>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</si>
  <si>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</si>
  <si>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</si>
  <si>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</si>
  <si>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</si>
  <si>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</si>
  <si>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</si>
  <si>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</si>
  <si>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</si>
  <si>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</si>
  <si>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</si>
  <si>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</si>
  <si>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</si>
  <si>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</si>
  <si>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</si>
  <si>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</si>
  <si>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</si>
  <si>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</si>
  <si>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</si>
  <si>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</si>
  <si>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</si>
  <si>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</si>
  <si>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</si>
  <si>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</si>
  <si>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</si>
  <si>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</si>
  <si>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</si>
  <si>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</si>
  <si>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</si>
  <si>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</si>
  <si>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</si>
  <si>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</si>
  <si>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</si>
  <si>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</si>
  <si>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</si>
  <si>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</si>
  <si>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</si>
  <si>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</si>
  <si>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</si>
  <si>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</si>
  <si>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</si>
  <si>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</si>
  <si>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</si>
  <si>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</si>
  <si>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</si>
  <si>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</si>
  <si>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</si>
  <si>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</si>
  <si>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</si>
  <si>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</si>
  <si>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</si>
  <si>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</si>
  <si>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</si>
  <si>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</si>
  <si>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</si>
  <si>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</si>
  <si>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</si>
  <si>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</si>
  <si>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</si>
  <si>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</si>
  <si>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</si>
  <si>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</si>
  <si>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</si>
  <si>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</si>
  <si>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</si>
  <si>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</si>
  <si>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</si>
  <si>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</si>
  <si>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</si>
  <si>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</si>
  <si>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</si>
  <si>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</si>
  <si>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</si>
  <si>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</si>
  <si>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</si>
  <si>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</si>
  <si>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</si>
  <si>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</si>
  <si>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</si>
  <si>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</si>
  <si>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</si>
  <si>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</si>
  <si>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</si>
  <si>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</si>
  <si>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</si>
  <si>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</si>
  <si>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</si>
  <si>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</si>
  <si>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</si>
  <si>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</si>
  <si>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</si>
  <si>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</si>
  <si>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</si>
  <si>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</si>
  <si>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</si>
  <si>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</si>
  <si>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</si>
  <si>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</si>
  <si>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</si>
  <si>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</si>
  <si>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</si>
  <si>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</si>
  <si>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</si>
  <si>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</si>
  <si>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</si>
  <si>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</si>
  <si>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</si>
  <si>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</si>
  <si>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</si>
  <si>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</si>
  <si>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</si>
  <si>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</si>
  <si>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</si>
  <si>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</si>
  <si>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</si>
  <si>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</si>
  <si>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</si>
  <si>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</si>
  <si>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</si>
  <si>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</si>
  <si>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</si>
  <si>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</si>
  <si>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</si>
  <si>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</si>
  <si>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</si>
  <si>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</si>
  <si>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</si>
  <si>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</si>
  <si>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</si>
  <si>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</si>
  <si>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</si>
  <si>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</si>
  <si>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</si>
  <si>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</si>
  <si>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</si>
  <si>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</si>
  <si>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</si>
  <si>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</si>
  <si>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</si>
  <si>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</si>
  <si>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</si>
  <si>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</si>
  <si>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</si>
  <si>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</si>
  <si>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</si>
  <si>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</si>
  <si>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</si>
  <si>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</si>
  <si>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</si>
  <si>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</si>
  <si>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</si>
  <si>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</si>
  <si>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</si>
  <si>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</si>
  <si>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</si>
  <si>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</si>
  <si>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</si>
  <si>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</si>
  <si>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</si>
  <si>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</si>
  <si>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</si>
  <si>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</si>
  <si>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</si>
  <si>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</si>
  <si>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</si>
  <si>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</si>
  <si>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</si>
  <si>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</si>
  <si>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</si>
  <si>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</si>
  <si>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</si>
  <si>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</si>
  <si>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</si>
  <si>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</si>
  <si>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</si>
  <si>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</si>
  <si>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</si>
  <si>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</si>
  <si>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</si>
  <si>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</si>
  <si>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</si>
  <si>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</si>
  <si>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</si>
  <si>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</si>
  <si>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</si>
  <si>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</si>
  <si>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</si>
  <si>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</si>
  <si>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</si>
  <si>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</si>
  <si>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</si>
  <si>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</si>
  <si>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</si>
  <si>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</si>
  <si>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</si>
  <si>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</si>
  <si>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</si>
  <si>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</si>
  <si>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</si>
  <si>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</si>
  <si>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</si>
  <si>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</si>
  <si>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</si>
  <si>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</si>
  <si>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</si>
  <si>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</si>
  <si>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</si>
  <si>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</si>
  <si>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</si>
  <si>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</si>
  <si>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</si>
  <si>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</si>
  <si>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</si>
  <si>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</si>
  <si>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</si>
  <si>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</si>
  <si>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</si>
  <si>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</si>
  <si>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</si>
  <si>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</si>
  <si>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</si>
  <si>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</si>
  <si>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</si>
  <si>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</si>
  <si>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</si>
  <si>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</si>
  <si>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</si>
  <si>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</si>
  <si>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</si>
  <si>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</si>
  <si>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</si>
  <si>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</si>
  <si>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</si>
  <si>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</si>
  <si>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</si>
  <si>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</si>
  <si>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</si>
  <si>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</si>
  <si>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</si>
  <si>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</si>
  <si>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</si>
  <si>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</si>
  <si>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</si>
  <si>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</si>
  <si>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</si>
  <si>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</si>
  <si>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</si>
  <si>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</si>
  <si>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</si>
  <si>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</si>
  <si>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</si>
  <si>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</si>
  <si>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</si>
  <si>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</si>
  <si>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</si>
  <si>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</si>
  <si>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</si>
  <si>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</si>
  <si>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</si>
  <si>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</si>
  <si>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</si>
  <si>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</si>
  <si>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</si>
  <si>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</si>
  <si>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</si>
  <si>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</si>
  <si>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</si>
  <si>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</si>
  <si>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</si>
  <si>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</si>
  <si>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</si>
  <si>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</si>
  <si>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</si>
  <si>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</si>
  <si>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</si>
  <si>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</si>
  <si>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</si>
  <si>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</si>
  <si>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</si>
  <si>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</si>
  <si>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</si>
  <si>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</si>
  <si>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</si>
  <si>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</si>
  <si>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</si>
  <si>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</si>
  <si>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</si>
  <si>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</si>
  <si>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</si>
  <si>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</si>
  <si>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</si>
  <si>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</si>
  <si>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</si>
  <si>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</si>
  <si>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</si>
  <si>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</si>
  <si>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</si>
  <si>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</si>
  <si>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</si>
  <si>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</si>
  <si>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</si>
  <si>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</si>
  <si>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</si>
  <si>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</si>
  <si>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</si>
  <si>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</si>
  <si>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</si>
  <si>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</si>
  <si>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</si>
  <si>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</si>
  <si>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</si>
  <si>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</si>
  <si>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</si>
  <si>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</si>
  <si>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</si>
  <si>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</si>
  <si>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</si>
  <si>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</si>
  <si>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</si>
  <si>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</si>
  <si>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</si>
  <si>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</si>
  <si>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</si>
  <si>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</si>
  <si>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</si>
  <si>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</si>
  <si>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</si>
  <si>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</si>
  <si>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</si>
  <si>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</si>
  <si>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</si>
  <si>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</si>
  <si>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</si>
  <si>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</si>
  <si>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</si>
  <si>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</si>
  <si>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</si>
  <si>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</si>
  <si>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</si>
  <si>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</si>
  <si>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</si>
  <si>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</si>
  <si>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</si>
  <si>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</si>
  <si>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</si>
  <si>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</si>
  <si>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</si>
  <si>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</si>
  <si>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</si>
  <si>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</si>
  <si>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</si>
  <si>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</si>
  <si>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</si>
  <si>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</si>
  <si>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</si>
  <si>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</si>
  <si>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</si>
  <si>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</si>
  <si>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</si>
  <si>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</si>
  <si>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</si>
  <si>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</si>
  <si>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</si>
  <si>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</si>
  <si>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</si>
  <si>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</si>
  <si>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</si>
  <si>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</si>
  <si>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</si>
  <si>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</si>
  <si>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</si>
  <si>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</si>
  <si>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</si>
  <si>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</si>
  <si>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</si>
  <si>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</si>
  <si>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</si>
  <si>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</si>
  <si>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</si>
  <si>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</si>
  <si>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</si>
  <si>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</si>
  <si>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</si>
  <si>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</si>
  <si>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</si>
  <si>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</si>
  <si>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</si>
  <si>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</si>
  <si>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</si>
  <si>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</si>
  <si>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</si>
  <si>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</si>
  <si>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</si>
  <si>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</si>
  <si>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</si>
  <si>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</si>
  <si>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</si>
  <si>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</si>
  <si>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</si>
  <si>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</si>
  <si>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</si>
  <si>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</si>
  <si>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</si>
  <si>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</si>
  <si>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</si>
  <si>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</si>
  <si>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</si>
  <si>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</si>
  <si>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</si>
  <si>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</si>
  <si>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</si>
  <si>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</si>
  <si>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</si>
  <si>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</si>
  <si>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</si>
  <si>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</si>
  <si>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</si>
  <si>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</si>
  <si>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</si>
  <si>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</si>
  <si>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</si>
  <si>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</si>
  <si>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</si>
  <si>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</si>
  <si>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</si>
  <si>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</si>
  <si>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</si>
  <si>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</si>
  <si>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</si>
  <si>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</si>
  <si>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</si>
  <si>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</si>
  <si>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</si>
  <si>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</si>
  <si>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</si>
  <si>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</si>
  <si>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</si>
  <si>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</si>
  <si>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</si>
  <si>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</si>
  <si>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</si>
  <si>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</si>
  <si>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</si>
  <si>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</si>
  <si>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</si>
  <si>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</si>
  <si>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</si>
  <si>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</si>
  <si>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</si>
  <si>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</si>
  <si>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</si>
  <si>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</si>
  <si>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</si>
  <si>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</si>
  <si>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</si>
  <si>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</si>
  <si>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</si>
  <si>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</si>
  <si>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</si>
  <si>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</si>
  <si>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</si>
  <si>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</si>
  <si>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</si>
  <si>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</si>
  <si>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</si>
  <si>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</si>
  <si>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</si>
  <si>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</si>
  <si>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</si>
  <si>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</si>
  <si>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</si>
  <si>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</si>
  <si>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</si>
  <si>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</si>
  <si>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</si>
  <si>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</si>
  <si>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</si>
  <si>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</si>
  <si>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</si>
  <si>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</si>
  <si>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</si>
  <si>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</si>
  <si>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</si>
  <si>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</si>
  <si>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</si>
  <si>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</si>
  <si>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</si>
  <si>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</si>
  <si>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</si>
  <si>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</si>
  <si>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</si>
  <si>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</si>
  <si>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</si>
  <si>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</si>
  <si>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</si>
  <si>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</si>
  <si>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</si>
  <si>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</si>
  <si>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</si>
  <si>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</si>
  <si>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</si>
  <si>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</si>
  <si>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</si>
  <si>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</si>
  <si>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</si>
  <si>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</si>
  <si>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</si>
  <si>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</si>
  <si>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</si>
  <si>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</si>
  <si>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</si>
  <si>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</si>
  <si>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</si>
  <si>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</si>
  <si>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</si>
  <si>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</si>
  <si>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</si>
  <si>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</si>
  <si>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</si>
  <si>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</si>
  <si>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</si>
  <si>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</si>
  <si>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</si>
  <si>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</si>
  <si>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</si>
  <si>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</si>
  <si>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</si>
  <si>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</si>
  <si>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</si>
  <si>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</si>
  <si>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</si>
  <si>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</si>
  <si>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</si>
  <si>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</si>
  <si>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</si>
  <si>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</si>
  <si>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</si>
  <si>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</si>
  <si>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</si>
  <si>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</si>
  <si>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</si>
  <si>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</si>
  <si>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</si>
  <si>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</si>
  <si>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</si>
  <si>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</si>
  <si>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</si>
  <si>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</si>
  <si>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</si>
  <si>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</si>
  <si>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</si>
  <si>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</si>
  <si>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</si>
  <si>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</si>
  <si>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</si>
  <si>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</si>
  <si>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</si>
  <si>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</si>
  <si>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</si>
  <si>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</si>
  <si>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</si>
  <si>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</si>
  <si>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</si>
  <si>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</si>
  <si>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</si>
  <si>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</si>
  <si>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</si>
  <si>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</si>
  <si>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</si>
  <si>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</si>
  <si>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</si>
  <si>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</si>
  <si>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</si>
  <si>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</si>
  <si>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</si>
  <si>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</si>
  <si>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</si>
  <si>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</si>
  <si>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</si>
  <si>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</si>
  <si>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</si>
  <si>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</si>
  <si>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</si>
  <si>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</si>
  <si>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</si>
  <si>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</si>
  <si>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</si>
  <si>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</si>
  <si>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</si>
  <si>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</si>
  <si>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</si>
  <si>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</si>
  <si>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</si>
  <si>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</si>
  <si>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</si>
  <si>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</si>
  <si>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</si>
  <si>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</si>
  <si>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</si>
  <si>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</si>
  <si>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</si>
  <si>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</si>
  <si>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</si>
  <si>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</si>
  <si>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</si>
  <si>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</si>
  <si>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</si>
  <si>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</si>
  <si>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</si>
  <si>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</si>
  <si>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</si>
  <si>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</si>
  <si>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</si>
  <si>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</si>
  <si>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</si>
  <si>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</si>
  <si>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</si>
  <si>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</si>
  <si>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</si>
  <si>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</si>
  <si>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</si>
  <si>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</si>
  <si>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</si>
  <si>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</si>
  <si>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</si>
  <si>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</si>
  <si>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</si>
  <si>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</si>
  <si>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</si>
  <si>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</si>
  <si>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</si>
  <si>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</si>
  <si>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</si>
  <si>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</si>
  <si>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</si>
  <si>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</si>
  <si>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</si>
  <si>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</si>
  <si>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</si>
  <si>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</si>
  <si>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</si>
  <si>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</si>
  <si>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</si>
  <si>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</si>
  <si>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</si>
  <si>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</si>
  <si>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</si>
  <si>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</si>
  <si>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</si>
  <si>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</si>
  <si>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</si>
  <si>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</si>
  <si>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</si>
  <si>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</si>
  <si>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</si>
  <si>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</si>
  <si>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</si>
  <si>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</si>
  <si>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</si>
  <si>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</si>
  <si>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</si>
  <si>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</si>
  <si>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</si>
  <si>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</si>
  <si>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</si>
  <si>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</si>
  <si>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</si>
  <si>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</si>
  <si>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</si>
  <si>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</si>
  <si>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</si>
  <si>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</si>
  <si>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</si>
  <si>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</si>
  <si>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</si>
  <si>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</si>
  <si>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</si>
  <si>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</si>
  <si>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</si>
  <si>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</si>
  <si>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</si>
  <si>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</si>
  <si>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</si>
  <si>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</si>
  <si>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</si>
  <si>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</si>
  <si>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</si>
  <si>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</si>
  <si>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</si>
  <si>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</si>
  <si>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</si>
  <si>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</si>
  <si>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</si>
  <si>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</si>
  <si>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</si>
  <si>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</si>
  <si>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</si>
  <si>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</si>
  <si>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</si>
  <si>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</si>
  <si>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</si>
  <si>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</si>
  <si>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</si>
  <si>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</si>
  <si>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</si>
  <si>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</si>
  <si>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</si>
  <si>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</si>
  <si>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</si>
  <si>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</si>
  <si>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</si>
  <si>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</si>
  <si>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</si>
  <si>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</si>
  <si>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</si>
  <si>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</si>
  <si>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</si>
  <si>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</si>
  <si>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</si>
  <si>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</si>
  <si>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</si>
  <si>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</si>
  <si>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</si>
  <si>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</si>
  <si>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</si>
  <si>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</si>
  <si>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</si>
  <si>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</si>
  <si>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</si>
  <si>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</si>
  <si>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</si>
  <si>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</si>
  <si>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</si>
  <si>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</si>
  <si>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</si>
  <si>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</si>
  <si>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</si>
  <si>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</si>
  <si>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</si>
  <si>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</si>
  <si>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</si>
  <si>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</si>
  <si>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</si>
  <si>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</si>
  <si>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</si>
  <si>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</si>
  <si>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</si>
  <si>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</si>
  <si>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</si>
  <si>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</si>
  <si>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</si>
  <si>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</si>
  <si>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</si>
  <si>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</si>
  <si>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</si>
  <si>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</si>
  <si>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</si>
  <si>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</si>
  <si>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</si>
  <si>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</si>
  <si>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</si>
  <si>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</si>
  <si>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</si>
  <si>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</si>
  <si>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</si>
  <si>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</si>
  <si>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</si>
  <si>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</si>
  <si>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</si>
  <si>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</si>
  <si>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</si>
  <si>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</si>
  <si>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</si>
  <si>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</si>
  <si>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</si>
  <si>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</si>
  <si>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</si>
  <si>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</si>
  <si>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</si>
  <si>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</si>
  <si>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</si>
  <si>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</si>
  <si>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</si>
  <si>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</si>
  <si>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</si>
  <si>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</si>
  <si>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</si>
  <si>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</si>
  <si>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</si>
  <si>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</si>
  <si>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</si>
  <si>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</si>
  <si>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</si>
  <si>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</si>
  <si>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</si>
  <si>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</si>
  <si>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</si>
  <si>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</si>
  <si>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</si>
  <si>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</si>
  <si>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</si>
  <si>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</si>
  <si>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</si>
  <si>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</si>
  <si>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</si>
  <si>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</si>
  <si>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</si>
  <si>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</si>
  <si>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</si>
  <si>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</si>
  <si>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</si>
  <si>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</si>
  <si>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</si>
  <si>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</si>
  <si>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</si>
  <si>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</si>
  <si>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</si>
  <si>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</si>
  <si>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</si>
  <si>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</si>
  <si>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</si>
  <si>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</si>
  <si>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</si>
  <si>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</si>
  <si>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</si>
  <si>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</si>
  <si>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</si>
  <si>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</si>
  <si>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</si>
  <si>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</si>
  <si>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</si>
  <si>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</si>
  <si>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</si>
  <si>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</si>
  <si>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</si>
  <si>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</si>
  <si>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</si>
  <si>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</si>
  <si>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</si>
  <si>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</si>
  <si>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</si>
  <si>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</si>
  <si>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</si>
  <si>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</si>
  <si>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</si>
  <si>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</si>
  <si>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</si>
  <si>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</si>
  <si>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</si>
  <si>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</si>
  <si>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</si>
  <si>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</si>
  <si>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</si>
  <si>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</si>
  <si>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</si>
  <si>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</si>
  <si>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</si>
  <si>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</si>
  <si>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</si>
  <si>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</si>
  <si>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</si>
  <si>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</si>
  <si>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</si>
  <si>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</si>
  <si>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</si>
  <si>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</si>
  <si>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</si>
  <si>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</si>
  <si>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</si>
  <si>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</si>
  <si>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</si>
  <si>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</si>
  <si>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</si>
  <si>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</si>
  <si>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</si>
  <si>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</si>
  <si>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</si>
  <si>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</si>
  <si>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</si>
  <si>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</si>
  <si>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</si>
  <si>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</si>
  <si>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</si>
  <si>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</si>
  <si>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</si>
  <si>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</si>
  <si>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</si>
  <si>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</si>
  <si>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</si>
  <si>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</si>
  <si>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</si>
  <si>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</si>
  <si>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</si>
  <si>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</si>
  <si>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</si>
  <si>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</si>
  <si>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</si>
  <si>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</si>
  <si>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</si>
  <si>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</si>
  <si>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</si>
  <si>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</si>
  <si>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</si>
  <si>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</si>
  <si>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</si>
  <si>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</si>
  <si>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</si>
  <si>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</si>
  <si>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</si>
  <si>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</si>
  <si>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</si>
  <si>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</si>
  <si>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</si>
  <si>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</si>
  <si>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</si>
  <si>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</si>
  <si>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</si>
  <si>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</si>
  <si>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</si>
  <si>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</si>
  <si>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</si>
  <si>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</si>
  <si>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</si>
  <si>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</si>
  <si>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</si>
  <si>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</si>
  <si>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</si>
  <si>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</si>
  <si>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</si>
  <si>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</si>
  <si>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</si>
  <si>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</si>
  <si>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</si>
  <si>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</si>
  <si>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</si>
  <si>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</si>
  <si>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</si>
  <si>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</si>
  <si>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</si>
  <si>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</si>
  <si>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</si>
  <si>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</si>
  <si>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</si>
  <si>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</si>
  <si>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</si>
  <si>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</si>
  <si>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</si>
  <si>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</si>
  <si>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</si>
  <si>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</si>
  <si>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</si>
  <si>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</si>
  <si>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</si>
  <si>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</si>
  <si>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</si>
  <si>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</si>
  <si>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</si>
  <si>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</si>
  <si>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</si>
  <si>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</si>
  <si>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</si>
  <si>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</si>
  <si>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</si>
  <si>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</si>
  <si>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</si>
  <si>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</si>
  <si>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</si>
  <si>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</si>
  <si>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</si>
  <si>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</si>
  <si>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</si>
  <si>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</si>
  <si>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</si>
  <si>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</si>
  <si>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</si>
  <si>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</si>
  <si>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</si>
  <si>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</si>
  <si>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</si>
  <si>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</si>
  <si>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</si>
  <si>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</si>
  <si>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</si>
  <si>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</si>
  <si>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</si>
  <si>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</si>
  <si>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</si>
  <si>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</si>
  <si>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</si>
  <si>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</si>
  <si>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</si>
  <si>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</si>
  <si>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</si>
  <si>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</si>
  <si>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</si>
  <si>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</si>
  <si>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</si>
  <si>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</si>
  <si>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</si>
  <si>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</si>
  <si>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</si>
  <si>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</si>
  <si>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</si>
  <si>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</si>
  <si>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</si>
  <si>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</si>
  <si>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</si>
  <si>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</si>
  <si>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</si>
  <si>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</si>
  <si>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</si>
  <si>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</si>
  <si>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</si>
  <si>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</si>
  <si>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</si>
  <si>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</si>
  <si>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</si>
  <si>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</si>
  <si>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</si>
  <si>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</si>
  <si>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</si>
  <si>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</si>
  <si>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</si>
  <si>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</si>
  <si>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</si>
  <si>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</si>
  <si>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</si>
  <si>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</si>
  <si>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</si>
  <si>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</si>
  <si>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</si>
  <si>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</si>
  <si>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</si>
  <si>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</si>
  <si>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</si>
  <si>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</si>
  <si>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</si>
  <si>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</si>
  <si>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</si>
  <si>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</si>
  <si>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</si>
  <si>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</si>
  <si>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</si>
  <si>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</si>
  <si>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</si>
  <si>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</si>
  <si>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</si>
  <si>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</si>
  <si>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</si>
  <si>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</si>
  <si>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</si>
  <si>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</si>
  <si>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</si>
  <si>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</si>
  <si>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</si>
  <si>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</si>
  <si>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</si>
  <si>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</si>
  <si>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</si>
  <si>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</si>
  <si>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</si>
  <si>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</si>
  <si>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</si>
  <si>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</si>
  <si>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</si>
  <si>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</si>
  <si>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</si>
  <si>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</si>
  <si>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</si>
  <si>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</si>
  <si>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</si>
  <si>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</si>
  <si>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</si>
  <si>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</si>
  <si>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</si>
  <si>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</si>
  <si>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</si>
  <si>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</si>
  <si>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</si>
  <si>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</si>
  <si>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</si>
  <si>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</si>
  <si>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</si>
  <si>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</si>
  <si>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</si>
  <si>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</si>
  <si>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</si>
  <si>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</si>
  <si>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</si>
  <si>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</si>
  <si>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</si>
  <si>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</si>
  <si>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</si>
  <si>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</si>
  <si>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</si>
  <si>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</si>
  <si>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</si>
  <si>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</si>
  <si>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</si>
  <si>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</si>
  <si>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</si>
  <si>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</si>
  <si>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</si>
  <si>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</si>
  <si>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</si>
  <si>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</si>
  <si>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</si>
  <si>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</si>
  <si>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</si>
  <si>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</si>
  <si>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</si>
  <si>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</si>
  <si>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</si>
  <si>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</si>
  <si>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</si>
  <si>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</si>
  <si>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</si>
  <si>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</si>
  <si>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</si>
  <si>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</si>
  <si>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</si>
  <si>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</si>
  <si>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</si>
  <si>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</si>
  <si>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</si>
  <si>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</si>
  <si>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</si>
  <si>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</si>
  <si>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</si>
  <si>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</si>
  <si>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</si>
  <si>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</si>
  <si>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</si>
  <si>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</si>
  <si>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</si>
  <si>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</si>
  <si>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</si>
  <si>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</si>
  <si>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</si>
  <si>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</si>
  <si>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</si>
  <si>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</si>
  <si>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</si>
  <si>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</si>
  <si>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</si>
  <si>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</si>
  <si>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</si>
  <si>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</si>
  <si>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</si>
  <si>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</si>
  <si>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</si>
  <si>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</si>
  <si>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</si>
  <si>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</si>
  <si>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</si>
  <si>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</si>
  <si>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</si>
  <si>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</si>
  <si>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</si>
  <si>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</si>
  <si>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</si>
  <si>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</si>
  <si>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</si>
  <si>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</si>
  <si>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</si>
  <si>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</si>
  <si>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</si>
  <si>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</si>
  <si>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</si>
  <si>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</si>
  <si>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</si>
  <si>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</si>
  <si>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</si>
  <si>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</si>
  <si>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</si>
  <si>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</si>
  <si>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</si>
  <si>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</si>
  <si>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</si>
  <si>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</si>
  <si>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</si>
  <si>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</si>
  <si>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</si>
  <si>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</si>
  <si>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</si>
  <si>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</si>
  <si>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</si>
  <si>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</si>
  <si>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</si>
  <si>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</si>
  <si>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</si>
  <si>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</si>
  <si>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</si>
  <si>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</si>
  <si>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</si>
  <si>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</si>
  <si>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</si>
  <si>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</si>
  <si>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</si>
  <si>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</si>
  <si>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</si>
  <si>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</si>
  <si>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</si>
  <si>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</si>
  <si>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</si>
  <si>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</si>
  <si>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</si>
  <si>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</si>
  <si>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</si>
  <si>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</si>
  <si>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</si>
  <si>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</si>
  <si>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</si>
  <si>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</si>
  <si>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</si>
  <si>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</si>
  <si>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</si>
  <si>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</si>
  <si>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</si>
  <si>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</si>
  <si>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</si>
  <si>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</si>
  <si>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</si>
  <si>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</si>
  <si>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</si>
  <si>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</si>
  <si>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</si>
  <si>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</si>
  <si>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</si>
  <si>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</si>
  <si>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</si>
  <si>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</si>
  <si>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</si>
  <si>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</si>
  <si>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</si>
  <si>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</si>
  <si>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</si>
  <si>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</si>
  <si>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</si>
  <si>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</si>
  <si>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</si>
  <si>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</si>
  <si>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</si>
  <si>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</si>
  <si>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</si>
  <si>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</si>
  <si>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</si>
  <si>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</si>
  <si>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</si>
  <si>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</si>
  <si>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</si>
  <si>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</si>
  <si>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</si>
  <si>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</si>
  <si>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</si>
  <si>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</si>
  <si>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</si>
  <si>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</si>
  <si>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</si>
  <si>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</si>
  <si>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</si>
  <si>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</si>
  <si>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</si>
  <si>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</si>
  <si>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</si>
  <si>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</si>
  <si>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</si>
  <si>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</si>
  <si>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</si>
  <si>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</si>
  <si>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</si>
  <si>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</si>
  <si>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</si>
  <si>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</si>
  <si>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</si>
  <si>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</si>
  <si>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</si>
  <si>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</si>
  <si>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</si>
  <si>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</si>
  <si>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</si>
  <si>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</si>
  <si>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</si>
  <si>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</si>
  <si>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</si>
  <si>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</si>
  <si>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</si>
  <si>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</si>
  <si>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</si>
  <si>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</si>
  <si>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</si>
  <si>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</si>
  <si>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</si>
  <si>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</si>
  <si>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</si>
  <si>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</si>
  <si>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</si>
  <si>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</si>
  <si>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</si>
  <si>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</si>
  <si>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</si>
  <si>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</si>
  <si>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</si>
  <si>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</si>
  <si>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</si>
  <si>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</si>
  <si>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</si>
  <si>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</si>
  <si>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</si>
  <si>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</si>
  <si>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</si>
  <si>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</si>
  <si>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</si>
  <si>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</si>
  <si>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</si>
  <si>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</si>
  <si>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</si>
  <si>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</si>
  <si>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</si>
  <si>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</si>
  <si>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</si>
  <si>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</si>
  <si>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</si>
  <si>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</si>
  <si>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</si>
  <si>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</si>
  <si>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</si>
  <si>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</si>
  <si>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</si>
  <si>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</si>
  <si>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</si>
  <si>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</si>
  <si>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</si>
  <si>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</si>
  <si>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</si>
  <si>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</si>
  <si>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</si>
  <si>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</si>
  <si>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</si>
  <si>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</si>
  <si>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</si>
  <si>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</si>
  <si>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</si>
  <si>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</si>
  <si>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</si>
  <si>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</si>
  <si>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</si>
  <si>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</si>
  <si>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</si>
  <si>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</si>
  <si>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</si>
  <si>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</si>
  <si>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</si>
  <si>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</si>
  <si>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</si>
  <si>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</si>
  <si>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</si>
  <si>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</si>
  <si>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</si>
  <si>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</si>
  <si>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</si>
  <si>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</si>
  <si>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</si>
  <si>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</si>
  <si>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</si>
  <si>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</si>
  <si>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</si>
  <si>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</si>
  <si>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</si>
  <si>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</si>
  <si>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</si>
  <si>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</si>
  <si>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</si>
  <si>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</si>
  <si>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</si>
  <si>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</si>
  <si>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</si>
  <si>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</si>
  <si>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</si>
  <si>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</si>
  <si>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</si>
  <si>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</si>
  <si>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</si>
  <si>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</si>
  <si>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</si>
  <si>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</si>
  <si>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</si>
  <si>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</si>
  <si>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</si>
  <si>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</si>
  <si>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</si>
  <si>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</si>
  <si>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</si>
  <si>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</si>
  <si>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</si>
  <si>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</si>
  <si>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</si>
  <si>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</si>
  <si>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</si>
  <si>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</si>
  <si>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</si>
  <si>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</si>
  <si>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</si>
  <si>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</si>
  <si>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</si>
  <si>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</si>
  <si>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</si>
  <si>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</si>
  <si>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</si>
  <si>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</si>
  <si>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</si>
  <si>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</si>
  <si>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</si>
  <si>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</si>
  <si>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</si>
  <si>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</si>
  <si>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</si>
  <si>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</si>
  <si>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</si>
  <si>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</si>
  <si>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</si>
  <si>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</si>
  <si>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</si>
  <si>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</si>
  <si>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</si>
  <si>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</si>
  <si>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</si>
  <si>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</si>
  <si>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</si>
  <si>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</si>
  <si>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</si>
  <si>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</si>
  <si>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</si>
  <si>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</si>
  <si>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</si>
  <si>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</si>
  <si>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</si>
  <si>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</si>
  <si>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</si>
  <si>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</si>
  <si>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</si>
  <si>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</si>
  <si>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</si>
  <si>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</si>
  <si>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</si>
  <si>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</si>
  <si>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</si>
  <si>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</si>
  <si>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</si>
  <si>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</si>
  <si>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</si>
  <si>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</si>
  <si>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</si>
  <si>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</si>
  <si>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</si>
  <si>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</si>
  <si>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</si>
  <si>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</si>
  <si>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</si>
  <si>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</si>
  <si>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</si>
  <si>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</si>
  <si>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</si>
  <si>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</si>
  <si>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</si>
  <si>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</si>
  <si>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</si>
  <si>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</si>
  <si>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</si>
  <si>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</si>
  <si>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</si>
  <si>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</si>
  <si>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</si>
  <si>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</si>
  <si>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</si>
  <si>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</si>
  <si>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</si>
  <si>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</si>
  <si>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</si>
  <si>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</si>
  <si>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</si>
  <si>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</si>
  <si>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</si>
  <si>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</si>
  <si>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</si>
  <si>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</si>
  <si>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</si>
  <si>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</si>
  <si>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</si>
  <si>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</si>
  <si>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</si>
  <si>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</si>
  <si>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</si>
  <si>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</si>
  <si>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</si>
  <si>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</si>
  <si>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</si>
  <si>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</si>
  <si>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</si>
  <si>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</si>
  <si>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</si>
  <si>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</si>
  <si>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</si>
  <si>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</si>
  <si>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</si>
  <si>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</si>
  <si>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</si>
  <si>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</si>
  <si>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</si>
  <si>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</si>
  <si>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</si>
  <si>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</si>
  <si>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</si>
  <si>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</si>
  <si>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</si>
  <si>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</si>
  <si>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</si>
  <si>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</si>
  <si>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</si>
  <si>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</si>
  <si>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</si>
  <si>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</si>
  <si>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</si>
  <si>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</si>
  <si>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</si>
  <si>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</si>
  <si>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</si>
  <si>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</si>
  <si>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</si>
  <si>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</si>
  <si>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</si>
  <si>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</si>
  <si>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</si>
  <si>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</si>
  <si>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</si>
  <si>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</si>
  <si>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</si>
  <si>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</si>
  <si>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</si>
  <si>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</si>
  <si>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</si>
  <si>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</si>
  <si>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</si>
  <si>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</si>
  <si>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</si>
  <si>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</si>
  <si>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</si>
  <si>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</si>
  <si>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</si>
  <si>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</si>
  <si>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</si>
  <si>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</si>
  <si>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</si>
  <si>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</si>
  <si>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</si>
  <si>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</si>
  <si>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</si>
  <si>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</si>
  <si>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</si>
  <si>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</si>
  <si>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</si>
  <si>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</si>
  <si>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</si>
  <si>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</si>
  <si>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</si>
  <si>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</si>
  <si>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</si>
  <si>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</si>
  <si>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</si>
  <si>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</si>
  <si>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</si>
  <si>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</si>
  <si>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</si>
  <si>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</si>
  <si>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</si>
  <si>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</si>
  <si>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</si>
  <si>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</si>
  <si>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</si>
  <si>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</si>
  <si>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</si>
  <si>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</si>
  <si>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</si>
  <si>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</si>
  <si>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</si>
  <si>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</si>
  <si>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</si>
  <si>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</si>
  <si>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</si>
  <si>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</si>
  <si>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</si>
  <si>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</si>
  <si>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</si>
  <si>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</si>
  <si>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</si>
  <si>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</si>
  <si>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</si>
  <si>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</si>
  <si>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</si>
  <si>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</si>
  <si>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</si>
  <si>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</si>
  <si>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</si>
  <si>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</si>
  <si>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</si>
  <si>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</si>
  <si>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</si>
  <si>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</si>
  <si>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</si>
  <si>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</si>
  <si>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</si>
  <si>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</si>
  <si>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</si>
  <si>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</si>
  <si>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</si>
  <si>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</si>
  <si>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</si>
  <si>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</si>
  <si>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</si>
  <si>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</si>
  <si>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</si>
  <si>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</si>
  <si>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</si>
  <si>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</si>
  <si>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</si>
  <si>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</si>
  <si>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</si>
  <si>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</si>
  <si>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</si>
  <si>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</si>
  <si>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</si>
  <si>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</si>
  <si>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</si>
  <si>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</si>
  <si>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</si>
  <si>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</si>
  <si>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</si>
  <si>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</si>
  <si>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</si>
  <si>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</si>
  <si>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</si>
  <si>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</si>
  <si>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</si>
  <si>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</si>
  <si>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</si>
  <si>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</si>
  <si>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</si>
  <si>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</si>
  <si>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</si>
  <si>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</si>
  <si>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</si>
  <si>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</si>
  <si>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</si>
  <si>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</si>
  <si>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</si>
  <si>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</si>
  <si>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</si>
  <si>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</si>
  <si>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</si>
  <si>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</si>
  <si>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</si>
  <si>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</si>
  <si>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</si>
  <si>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</si>
  <si>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</si>
  <si>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</si>
  <si>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</si>
  <si>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</si>
  <si>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</si>
  <si>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</si>
  <si>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</si>
  <si>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</si>
  <si>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</si>
  <si>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</si>
  <si>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</si>
  <si>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</si>
  <si>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</si>
  <si>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</si>
  <si>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</si>
  <si>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</si>
  <si>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</si>
  <si>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</si>
  <si>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</si>
  <si>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</si>
  <si>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</si>
  <si>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</si>
  <si>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</si>
  <si>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</si>
  <si>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</si>
  <si>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</si>
  <si>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</si>
  <si>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</si>
  <si>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</si>
  <si>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</si>
  <si>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</si>
  <si>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</si>
  <si>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</si>
  <si>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</si>
  <si>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</si>
  <si>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</si>
  <si>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</si>
  <si>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</si>
  <si>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</si>
  <si>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</si>
  <si>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</si>
  <si>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</si>
  <si>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</si>
  <si>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</si>
  <si>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</si>
  <si>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</si>
  <si>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</si>
  <si>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</si>
  <si>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</si>
  <si>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</si>
  <si>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</si>
  <si>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</si>
  <si>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</si>
  <si>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</si>
  <si>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</si>
  <si>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</si>
  <si>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</si>
  <si>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</si>
  <si>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</si>
  <si>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</si>
  <si>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</si>
  <si>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</si>
  <si>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</si>
  <si>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</si>
  <si>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</si>
  <si>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</si>
  <si>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</si>
  <si>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</si>
  <si>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</si>
  <si>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</si>
  <si>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</si>
  <si>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</si>
  <si>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</si>
  <si>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</si>
  <si>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</si>
  <si>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</si>
  <si>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</si>
  <si>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</si>
  <si>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</si>
  <si>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</si>
  <si>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</si>
  <si>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</si>
  <si>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</si>
  <si>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</si>
  <si>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</si>
  <si>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</si>
  <si>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</si>
  <si>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</si>
  <si>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</si>
  <si>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</si>
  <si>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</si>
  <si>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</si>
  <si>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</si>
  <si>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</si>
  <si>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</si>
  <si>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</si>
  <si>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</si>
  <si>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</si>
  <si>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</si>
  <si>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</si>
  <si>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</si>
  <si>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</si>
  <si>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</si>
  <si>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</si>
  <si>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</si>
  <si>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</si>
  <si>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</si>
  <si>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</si>
  <si>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</si>
  <si>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</si>
  <si>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</si>
  <si>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</si>
  <si>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</si>
  <si>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</si>
  <si>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</si>
  <si>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</si>
  <si>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</si>
  <si>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</si>
  <si>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</si>
  <si>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</si>
  <si>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</si>
  <si>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</si>
  <si>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</si>
  <si>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</si>
  <si>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</si>
  <si>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</si>
  <si>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</si>
  <si>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</si>
  <si>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</si>
  <si>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</si>
  <si>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</si>
  <si>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</si>
  <si>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</si>
  <si>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</si>
  <si>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</si>
  <si>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</si>
  <si>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</si>
  <si>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</si>
  <si>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</si>
  <si>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</si>
  <si>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</si>
  <si>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</si>
  <si>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</si>
  <si>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</si>
  <si>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</si>
  <si>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</si>
  <si>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</si>
  <si>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</si>
  <si>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</si>
  <si>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</si>
  <si>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</si>
  <si>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</si>
  <si>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</si>
  <si>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</si>
  <si>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</si>
  <si>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</si>
  <si>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</si>
  <si>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</si>
  <si>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</si>
  <si>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</si>
  <si>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</si>
  <si>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</si>
  <si>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</si>
  <si>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</si>
  <si>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</si>
  <si>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</si>
  <si>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</si>
  <si>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</si>
  <si>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</si>
  <si>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</si>
  <si>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</si>
  <si>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</si>
  <si>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</si>
  <si>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</si>
  <si>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</si>
  <si>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</si>
  <si>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</si>
  <si>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</si>
  <si>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</si>
  <si>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</si>
  <si>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</si>
  <si>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</si>
  <si>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</si>
  <si>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</si>
  <si>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</si>
  <si>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</si>
  <si>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</si>
  <si>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</si>
  <si>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</si>
  <si>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</si>
  <si>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</si>
  <si>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</si>
  <si>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</si>
  <si>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</si>
  <si>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</si>
  <si>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</si>
  <si>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</si>
  <si>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</si>
  <si>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</si>
  <si>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</si>
  <si>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</si>
  <si>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</si>
  <si>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</si>
  <si>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</si>
  <si>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</si>
  <si>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</si>
  <si>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</si>
  <si>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</si>
  <si>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</si>
  <si>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</si>
  <si>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</si>
  <si>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</si>
  <si>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</si>
  <si>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</si>
  <si>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</si>
  <si>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</si>
  <si>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</si>
  <si>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</si>
  <si>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</si>
  <si>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</si>
  <si>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</si>
  <si>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</si>
  <si>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</si>
  <si>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</si>
  <si>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</si>
  <si>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</si>
  <si>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</si>
  <si>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</si>
  <si>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</si>
  <si>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</si>
  <si>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</si>
  <si>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</si>
  <si>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</si>
  <si>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</si>
  <si>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</si>
  <si>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</si>
  <si>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</si>
  <si>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</si>
  <si>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</si>
  <si>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</si>
  <si>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</si>
  <si>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</si>
  <si>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</si>
  <si>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</si>
  <si>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</si>
  <si>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</si>
  <si>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</si>
  <si>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</si>
  <si>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</si>
  <si>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</si>
  <si>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</si>
  <si>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</si>
  <si>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</si>
  <si>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</si>
  <si>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</si>
  <si>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</si>
  <si>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</si>
  <si>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</si>
  <si>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</si>
  <si>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</si>
  <si>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</si>
  <si>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</si>
  <si>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</si>
  <si>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</si>
  <si>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</si>
  <si>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</si>
  <si>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</si>
  <si>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</si>
  <si>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</si>
  <si>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</si>
  <si>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</si>
  <si>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</si>
  <si>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</si>
  <si>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</si>
  <si>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</si>
  <si>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</si>
  <si>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</si>
  <si>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</si>
  <si>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</si>
  <si>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</si>
  <si>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</si>
  <si>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</si>
  <si>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</si>
  <si>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</si>
  <si>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</si>
  <si>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</si>
  <si>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</si>
  <si>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</si>
  <si>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</si>
  <si>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</si>
  <si>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</si>
  <si>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</si>
  <si>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</si>
  <si>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</si>
  <si>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</si>
  <si>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</si>
  <si>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</si>
  <si>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</si>
  <si>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</si>
  <si>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</si>
  <si>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</si>
  <si>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</si>
  <si>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</si>
  <si>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</si>
  <si>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</si>
  <si>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</si>
  <si>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</si>
  <si>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</si>
  <si>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</si>
  <si>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</si>
  <si>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</si>
  <si>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</si>
  <si>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</si>
  <si>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</si>
  <si>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</si>
  <si>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</si>
  <si>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</si>
  <si>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</si>
  <si>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</si>
  <si>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</si>
  <si>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</si>
  <si>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</si>
  <si>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</si>
  <si>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</si>
  <si>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</si>
  <si>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</si>
  <si>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</si>
  <si>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</si>
  <si>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</si>
  <si>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</si>
  <si>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</si>
  <si>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</si>
  <si>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</si>
  <si>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</si>
  <si>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</si>
  <si>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</si>
  <si>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</si>
  <si>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</si>
  <si>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</si>
  <si>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</si>
  <si>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</si>
  <si>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</si>
  <si>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</si>
  <si>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</si>
  <si>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</si>
  <si>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</si>
  <si>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</si>
  <si>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</si>
  <si>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</si>
  <si>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</si>
  <si>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</si>
  <si>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</si>
  <si>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</si>
  <si>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</si>
  <si>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</si>
  <si>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</si>
  <si>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</si>
  <si>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</si>
  <si>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</si>
  <si>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</si>
  <si>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</si>
  <si>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</si>
  <si>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</si>
  <si>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</si>
  <si>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</si>
  <si>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</si>
  <si>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</si>
  <si>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</si>
  <si>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</si>
  <si>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</si>
  <si>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</si>
  <si>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</si>
  <si>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</si>
  <si>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</si>
  <si>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</si>
  <si>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</si>
  <si>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</si>
  <si>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</si>
  <si>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</si>
  <si>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</si>
  <si>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</si>
  <si>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</si>
  <si>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</si>
  <si>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</si>
  <si>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</si>
  <si>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</si>
  <si>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</si>
  <si>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</si>
  <si>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</si>
  <si>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</si>
  <si>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</si>
  <si>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</si>
  <si>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</si>
  <si>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</si>
  <si>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</si>
  <si>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</si>
  <si>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</si>
  <si>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</si>
  <si>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</si>
  <si>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</si>
  <si>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</si>
  <si>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</si>
  <si>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</si>
  <si>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</si>
  <si>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</si>
  <si>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</si>
  <si>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</si>
  <si>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</si>
  <si>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</si>
  <si>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</si>
  <si>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</si>
  <si>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</si>
  <si>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</si>
  <si>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</si>
  <si>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</si>
  <si>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</si>
  <si>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</si>
  <si>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</si>
  <si>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</si>
  <si>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</si>
  <si>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</si>
  <si>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</si>
  <si>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</si>
  <si>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</si>
  <si>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</si>
  <si>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</si>
  <si>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</si>
  <si>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</si>
  <si>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</si>
  <si>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</si>
  <si>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</si>
  <si>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</si>
  <si>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</si>
  <si>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</si>
  <si>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</si>
  <si>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</si>
  <si>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</si>
  <si>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</si>
  <si>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</si>
  <si>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</si>
  <si>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</si>
  <si>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</si>
  <si>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</si>
  <si>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</si>
  <si>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</si>
  <si>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</si>
  <si>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</si>
  <si>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</si>
  <si>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</si>
  <si>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</si>
  <si>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</si>
  <si>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</si>
  <si>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</si>
  <si>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</si>
  <si>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</si>
  <si>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</si>
  <si>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</si>
  <si>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</si>
  <si>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</si>
  <si>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</si>
  <si>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</si>
  <si>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</si>
  <si>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</si>
  <si>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</si>
  <si>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</si>
  <si>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</si>
  <si>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</si>
  <si>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</si>
  <si>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</si>
  <si>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</si>
  <si>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</si>
  <si>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</si>
  <si>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</si>
  <si>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</si>
  <si>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</si>
  <si>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</si>
  <si>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</si>
  <si>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</si>
  <si>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</si>
  <si>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</si>
  <si>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</si>
  <si>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</si>
  <si>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</si>
  <si>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</si>
  <si>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</si>
  <si>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</si>
  <si>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</si>
  <si>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</si>
  <si>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</si>
  <si>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</si>
  <si>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</si>
  <si>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</si>
  <si>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</si>
  <si>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</si>
  <si>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</si>
  <si>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</si>
  <si>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</si>
  <si>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</si>
  <si>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</si>
  <si>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</si>
  <si>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</si>
  <si>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</si>
  <si>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</si>
  <si>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</si>
  <si>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</si>
  <si>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</si>
  <si>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</si>
  <si>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</si>
  <si>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</si>
  <si>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</si>
  <si>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</si>
  <si>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</si>
  <si>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</si>
  <si>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</si>
  <si>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</si>
  <si>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</si>
  <si>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</si>
  <si>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</si>
  <si>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</si>
  <si>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</si>
  <si>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</si>
  <si>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</si>
  <si>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</si>
  <si>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</si>
  <si>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</si>
  <si>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</si>
  <si>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</si>
  <si>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</si>
  <si>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</si>
  <si>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</si>
  <si>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</si>
  <si>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</si>
  <si>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</si>
  <si>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</si>
  <si>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</si>
  <si>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</si>
  <si>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</si>
  <si>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</si>
  <si>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</si>
  <si>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</si>
  <si>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</si>
  <si>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</si>
  <si>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</si>
  <si>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</si>
  <si>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</si>
  <si>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</si>
  <si>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</si>
  <si>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</si>
  <si>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</si>
  <si>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</si>
  <si>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</si>
  <si>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</si>
  <si>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</si>
  <si>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</si>
  <si>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</si>
  <si>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</si>
  <si>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</si>
  <si>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</si>
  <si>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</si>
  <si>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</si>
  <si>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</si>
  <si>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</si>
  <si>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</si>
  <si>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</si>
  <si>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</si>
  <si>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</si>
  <si>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</si>
  <si>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</si>
  <si>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</si>
  <si>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</si>
  <si>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</si>
  <si>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</si>
  <si>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</si>
  <si>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</si>
  <si>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</si>
  <si>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</si>
  <si>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</si>
  <si>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</si>
  <si>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</si>
  <si>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</si>
  <si>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</si>
  <si>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</si>
  <si>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</si>
  <si>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</si>
  <si>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</si>
  <si>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</si>
  <si>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</si>
  <si>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</si>
  <si>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</si>
  <si>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</si>
  <si>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</si>
  <si>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</si>
  <si>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</si>
  <si>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</si>
  <si>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</si>
  <si>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</si>
  <si>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</si>
  <si>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</si>
  <si>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</si>
  <si>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</si>
  <si>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</si>
  <si>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</si>
  <si>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</si>
  <si>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</si>
  <si>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</si>
  <si>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</si>
  <si>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</si>
  <si>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</si>
  <si>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</si>
  <si>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</si>
  <si>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</si>
  <si>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</si>
  <si>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</si>
  <si>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</si>
  <si>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</si>
  <si>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</si>
  <si>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</si>
  <si>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</si>
  <si>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</si>
  <si>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</si>
  <si>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</si>
  <si>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</si>
  <si>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</si>
  <si>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</si>
  <si>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</si>
  <si>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</si>
  <si>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</si>
  <si>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</si>
  <si>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</si>
  <si>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</si>
  <si>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</si>
  <si>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</si>
  <si>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</si>
  <si>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</si>
  <si>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</si>
  <si>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</si>
  <si>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</si>
  <si>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</si>
  <si>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</si>
  <si>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</si>
  <si>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</si>
  <si>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</si>
  <si>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</si>
  <si>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</si>
  <si>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</si>
  <si>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</si>
  <si>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</si>
  <si>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</si>
  <si>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</si>
  <si>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</si>
  <si>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</si>
  <si>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</si>
  <si>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</si>
  <si>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</si>
  <si>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</si>
  <si>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</si>
  <si>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</si>
  <si>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</si>
  <si>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</si>
  <si>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</si>
  <si>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</si>
  <si>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</si>
  <si>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</si>
  <si>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</si>
  <si>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</si>
  <si>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</si>
  <si>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</si>
  <si>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</si>
  <si>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</si>
  <si>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</si>
  <si>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</si>
  <si>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</si>
  <si>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</si>
  <si>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</si>
  <si>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</si>
  <si>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</si>
  <si>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</si>
  <si>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</si>
  <si>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</si>
  <si>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</si>
  <si>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</si>
  <si>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</si>
  <si>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</si>
  <si>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</si>
  <si>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</si>
  <si>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</si>
  <si>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</si>
  <si>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</si>
  <si>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</si>
  <si>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</si>
  <si>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</si>
  <si>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</si>
  <si>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</si>
  <si>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</si>
  <si>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</si>
  <si>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</si>
  <si>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</si>
  <si>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</si>
  <si>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</si>
  <si>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</si>
  <si>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</si>
  <si>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</si>
  <si>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</si>
  <si>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</si>
  <si>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</si>
  <si>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</si>
  <si>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</si>
  <si>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</si>
  <si>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</si>
  <si>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</si>
  <si>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</si>
  <si>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</si>
  <si>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</si>
  <si>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</si>
  <si>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</si>
  <si>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</si>
  <si>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</si>
  <si>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</si>
  <si>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</si>
  <si>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</si>
  <si>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</si>
  <si>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</si>
  <si>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</si>
  <si>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</si>
  <si>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</si>
  <si>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</si>
  <si>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</si>
  <si>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</si>
  <si>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</si>
  <si>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</si>
  <si>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</si>
  <si>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</si>
  <si>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</si>
  <si>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</si>
  <si>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</si>
  <si>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</si>
  <si>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</si>
  <si>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</si>
  <si>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</si>
  <si>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</si>
  <si>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</si>
  <si>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</si>
  <si>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</si>
  <si>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</si>
  <si>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</si>
  <si>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</si>
  <si>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</si>
  <si>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</si>
  <si>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</si>
  <si>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</si>
  <si>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</si>
  <si>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</si>
  <si>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</si>
  <si>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</si>
  <si>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</si>
  <si>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</si>
  <si>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</si>
  <si>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</si>
  <si>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</si>
  <si>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</si>
  <si>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</si>
  <si>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</si>
  <si>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</si>
  <si>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</si>
  <si>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</si>
  <si>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</si>
  <si>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</si>
  <si>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</si>
  <si>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</si>
  <si>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</si>
  <si>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</si>
  <si>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</si>
  <si>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</si>
  <si>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</si>
  <si>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</si>
  <si>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</si>
  <si>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</si>
  <si>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</si>
  <si>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</si>
  <si>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</si>
  <si>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</si>
  <si>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</si>
  <si>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</si>
  <si>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</si>
  <si>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</si>
  <si>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</si>
  <si>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</si>
  <si>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</si>
  <si>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</si>
  <si>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</si>
  <si>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</si>
  <si>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</si>
  <si>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</si>
  <si>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</si>
  <si>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</si>
  <si>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</si>
  <si>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</si>
  <si>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</si>
  <si>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</si>
  <si>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</si>
  <si>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</si>
  <si>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</si>
  <si>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</si>
  <si>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</si>
  <si>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</si>
  <si>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</si>
  <si>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</si>
  <si>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</si>
  <si>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</si>
  <si>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</si>
  <si>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</si>
  <si>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</si>
  <si>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</si>
  <si>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</si>
  <si>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</si>
  <si>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</si>
  <si>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</si>
  <si>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</si>
  <si>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</si>
  <si>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</si>
  <si>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</si>
  <si>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</si>
  <si>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</si>
  <si>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</si>
  <si>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</si>
  <si>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</si>
  <si>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</si>
  <si>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</si>
  <si>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</si>
  <si>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</si>
  <si>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</si>
  <si>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</si>
  <si>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</si>
  <si>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</si>
  <si>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</si>
  <si>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</si>
  <si>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</si>
  <si>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</si>
  <si>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</si>
  <si>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</si>
  <si>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</si>
  <si>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</si>
  <si>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</si>
  <si>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</si>
  <si>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</si>
  <si>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</si>
  <si>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</si>
  <si>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</si>
  <si>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</si>
  <si>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</si>
  <si>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</si>
  <si>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</si>
  <si>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</si>
  <si>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</si>
  <si>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</si>
  <si>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</si>
  <si>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</si>
  <si>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</si>
  <si>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</si>
  <si>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</si>
  <si>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</si>
  <si>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</si>
  <si>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</si>
  <si>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</si>
  <si>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</si>
  <si>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</si>
  <si>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</si>
  <si>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</si>
  <si>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</si>
  <si>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</si>
  <si>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</si>
  <si>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</si>
  <si>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</si>
  <si>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</si>
  <si>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</si>
  <si>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</si>
  <si>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</si>
  <si>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</si>
  <si>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</si>
  <si>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</si>
  <si>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</si>
  <si>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</si>
  <si>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</si>
  <si>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</si>
  <si>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</si>
  <si>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</si>
  <si>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</si>
  <si>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</si>
  <si>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</si>
  <si>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</si>
  <si>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</si>
  <si>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</si>
  <si>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</si>
  <si>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</si>
  <si>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</si>
  <si>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</si>
  <si>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</si>
  <si>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</si>
  <si>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</si>
  <si>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</si>
  <si>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</si>
  <si>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</si>
  <si>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</si>
  <si>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</si>
  <si>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</si>
  <si>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</si>
  <si>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</si>
  <si>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</si>
  <si>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</si>
  <si>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</si>
  <si>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</si>
  <si>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</si>
  <si>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</si>
  <si>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</si>
  <si>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</si>
  <si>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</si>
  <si>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</si>
  <si>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</si>
  <si>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</si>
  <si>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</si>
  <si>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</si>
  <si>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</si>
  <si>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</si>
  <si>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</si>
  <si>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</si>
  <si>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</si>
  <si>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</si>
  <si>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</si>
  <si>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</si>
  <si>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</si>
  <si>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</si>
  <si>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</si>
  <si>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</si>
  <si>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</si>
  <si>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</si>
  <si>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</si>
  <si>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</si>
  <si>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</si>
  <si>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</si>
  <si>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</si>
  <si>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</si>
  <si>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</si>
  <si>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</si>
  <si>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</si>
  <si>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</si>
  <si>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</si>
  <si>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</si>
  <si>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</si>
  <si>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</si>
  <si>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</si>
  <si>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</si>
  <si>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</si>
  <si>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</si>
  <si>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</si>
  <si>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</si>
  <si>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</si>
  <si>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</si>
  <si>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</si>
  <si>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</si>
  <si>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</si>
  <si>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</si>
  <si>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</si>
  <si>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</si>
  <si>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</si>
  <si>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</si>
  <si>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</si>
  <si>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</si>
  <si>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</si>
  <si>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</si>
  <si>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</si>
  <si>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</si>
  <si>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</si>
  <si>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</si>
  <si>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</si>
  <si>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</si>
  <si>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</si>
  <si>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</si>
  <si>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</si>
  <si>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</si>
  <si>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</si>
  <si>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</si>
  <si>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</si>
  <si>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</si>
  <si>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</si>
  <si>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</si>
  <si>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</si>
  <si>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</si>
  <si>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</si>
  <si>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</si>
  <si>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</si>
  <si>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</si>
  <si>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</si>
  <si>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</si>
  <si>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</si>
  <si>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</si>
  <si>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</si>
  <si>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</si>
  <si>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</si>
  <si>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</si>
  <si>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</si>
  <si>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</si>
  <si>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</si>
  <si>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</si>
  <si>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</si>
  <si>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</si>
  <si>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</si>
  <si>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</si>
  <si>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</si>
  <si>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</si>
  <si>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</si>
  <si>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</si>
  <si>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</si>
  <si>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</si>
  <si>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</si>
  <si>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</si>
  <si>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</si>
  <si>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</si>
  <si>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</si>
  <si>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</si>
  <si>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</si>
  <si>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</si>
  <si>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</si>
  <si>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</si>
  <si>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</si>
  <si>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</si>
  <si>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</si>
  <si>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</si>
  <si>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</si>
  <si>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</si>
  <si>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</si>
  <si>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</si>
  <si>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</si>
  <si>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</si>
  <si>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</si>
  <si>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</si>
  <si>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</si>
  <si>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</si>
  <si>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</si>
  <si>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</si>
  <si>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</si>
  <si>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</si>
  <si>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</si>
  <si>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</si>
  <si>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</si>
  <si>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</si>
  <si>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</si>
  <si>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</si>
  <si>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</si>
  <si>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</si>
  <si>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</si>
  <si>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</si>
  <si>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</si>
  <si>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</si>
  <si>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</si>
  <si>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</si>
  <si>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</si>
  <si>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</si>
  <si>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</si>
  <si>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</si>
  <si>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</si>
  <si>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</si>
  <si>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</si>
  <si>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</si>
  <si>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</si>
  <si>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</si>
  <si>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</si>
  <si>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</si>
  <si>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</si>
  <si>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</si>
  <si>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</si>
  <si>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</si>
  <si>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</si>
  <si>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</si>
  <si>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</si>
  <si>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</si>
  <si>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</si>
  <si>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</si>
  <si>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</si>
  <si>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</si>
  <si>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</si>
  <si>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</si>
  <si>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</si>
  <si>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</si>
  <si>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</si>
  <si>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</si>
  <si>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</si>
  <si>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</si>
  <si>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</si>
  <si>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</si>
  <si>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</si>
  <si>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</si>
  <si>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</si>
  <si>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</si>
  <si>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</si>
  <si>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</si>
  <si>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</si>
  <si>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</si>
  <si>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</si>
  <si>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</si>
  <si>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</si>
  <si>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</si>
  <si>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</si>
  <si>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</si>
  <si>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</si>
  <si>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</si>
  <si>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</si>
  <si>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</si>
  <si>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</si>
  <si>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</si>
  <si>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</si>
  <si>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</si>
  <si>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</si>
  <si>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</si>
  <si>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</si>
  <si>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</si>
  <si>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</si>
  <si>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</si>
  <si>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</si>
  <si>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</si>
  <si>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</si>
  <si>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</si>
  <si>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</si>
  <si>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</si>
  <si>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</si>
  <si>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</si>
  <si>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</si>
  <si>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</si>
  <si>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</si>
  <si>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</si>
  <si>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</si>
  <si>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</si>
  <si>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</si>
  <si>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</si>
  <si>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</si>
  <si>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</si>
  <si>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</si>
  <si>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</si>
  <si>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</si>
  <si>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</si>
  <si>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</si>
  <si>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</si>
  <si>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</si>
  <si>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</si>
  <si>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</si>
  <si>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</si>
  <si>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</si>
  <si>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</si>
  <si>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</si>
  <si>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</si>
  <si>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</si>
  <si>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</si>
  <si>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</si>
  <si>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</si>
  <si>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</si>
  <si>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</si>
  <si>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</si>
  <si>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</si>
  <si>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</si>
  <si>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</si>
  <si>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</si>
  <si>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</si>
  <si>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</si>
  <si>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</si>
  <si>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</si>
  <si>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</si>
  <si>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</si>
  <si>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</si>
  <si>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</si>
  <si>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</si>
  <si>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</si>
  <si>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</si>
  <si>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</si>
  <si>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</si>
  <si>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</si>
  <si>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</si>
  <si>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</si>
  <si>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</si>
  <si>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</si>
  <si>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</si>
  <si>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</si>
  <si>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</si>
  <si>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</si>
  <si>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</si>
  <si>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</si>
  <si>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</si>
  <si>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</si>
  <si>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</si>
  <si>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</si>
  <si>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</si>
  <si>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</si>
  <si>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</si>
  <si>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</si>
  <si>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</si>
  <si>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</si>
  <si>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</si>
  <si>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</si>
  <si>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</si>
  <si>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</si>
  <si>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</si>
  <si>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</si>
  <si>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</si>
  <si>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</si>
  <si>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</si>
  <si>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</si>
  <si>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</si>
  <si>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</si>
  <si>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</si>
  <si>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</si>
  <si>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</si>
  <si>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</si>
  <si>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</si>
  <si>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</si>
  <si>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</si>
  <si>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</si>
  <si>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</si>
  <si>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</si>
  <si>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</si>
  <si>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</si>
  <si>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</si>
  <si>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</si>
  <si>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</si>
  <si>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</si>
  <si>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</si>
  <si>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</si>
  <si>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</si>
  <si>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</si>
  <si>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</si>
  <si>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</si>
  <si>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</si>
  <si>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</si>
  <si>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</si>
  <si>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</si>
  <si>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</si>
  <si>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</si>
  <si>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</si>
  <si>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</si>
  <si>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</si>
  <si>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</si>
  <si>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</si>
  <si>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</si>
  <si>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</si>
  <si>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</si>
  <si>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</si>
  <si>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</si>
  <si>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</si>
  <si>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</si>
  <si>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</si>
  <si>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</si>
  <si>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</si>
  <si>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</si>
  <si>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</si>
  <si>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</si>
  <si>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</si>
  <si>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</si>
  <si>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</si>
  <si>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</si>
  <si>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</si>
  <si>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</si>
  <si>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</si>
  <si>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</si>
  <si>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</si>
  <si>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</si>
  <si>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</si>
  <si>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</si>
  <si>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</si>
  <si>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</si>
  <si>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</si>
  <si>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</si>
  <si>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</si>
  <si>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</si>
  <si>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</si>
  <si>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</si>
  <si>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</si>
  <si>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</si>
  <si>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</si>
  <si>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</si>
  <si>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</si>
  <si>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</si>
  <si>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</si>
  <si>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</si>
  <si>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</si>
  <si>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</si>
  <si>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</si>
  <si>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</si>
  <si>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</si>
  <si>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</si>
  <si>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</si>
  <si>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</si>
  <si>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</si>
  <si>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</si>
  <si>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</si>
  <si>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</si>
  <si>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</si>
  <si>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</si>
  <si>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</si>
  <si>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</si>
  <si>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</si>
  <si>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</si>
  <si>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</si>
  <si>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</si>
  <si>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</si>
  <si>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</si>
  <si>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</si>
  <si>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</si>
  <si>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</si>
  <si>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</si>
  <si>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</si>
  <si>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</si>
  <si>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</si>
  <si>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</si>
  <si>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</si>
  <si>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</si>
  <si>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</si>
  <si>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</si>
  <si>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</si>
  <si>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</si>
  <si>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</si>
  <si>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</si>
  <si>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</si>
  <si>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</si>
  <si>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</si>
  <si>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</si>
  <si>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</si>
  <si>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</si>
  <si>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</si>
  <si>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</si>
  <si>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</si>
  <si>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</si>
  <si>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</si>
  <si>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</si>
  <si>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</si>
  <si>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</si>
  <si>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</si>
  <si>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</si>
  <si>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</si>
  <si>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</si>
  <si>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</si>
  <si>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</si>
  <si>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</si>
  <si>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</si>
  <si>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</si>
  <si>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</si>
  <si>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</si>
  <si>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</si>
  <si>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</si>
  <si>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</si>
  <si>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</si>
  <si>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</si>
  <si>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</si>
  <si>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</si>
  <si>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</si>
  <si>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</si>
  <si>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</si>
  <si>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</si>
  <si>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</si>
  <si>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</si>
  <si>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</si>
  <si>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</si>
  <si>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</si>
  <si>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</si>
  <si>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</si>
  <si>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</si>
  <si>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</si>
  <si>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</si>
  <si>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</si>
  <si>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</si>
  <si>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</si>
  <si>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</si>
  <si>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</si>
  <si>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</si>
  <si>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</si>
  <si>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</si>
  <si>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</si>
  <si>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</si>
  <si>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</si>
  <si>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</si>
  <si>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</si>
  <si>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</si>
  <si>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</si>
  <si>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</si>
  <si>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</si>
  <si>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</si>
  <si>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</si>
  <si>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</si>
  <si>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</si>
  <si>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</si>
  <si>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</si>
  <si>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</si>
  <si>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</si>
  <si>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</si>
  <si>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</si>
  <si>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</si>
  <si>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</si>
  <si>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</si>
  <si>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</si>
  <si>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</si>
  <si>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</si>
  <si>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</si>
  <si>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</si>
  <si>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</si>
  <si>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</si>
  <si>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</si>
  <si>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</si>
  <si>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</si>
  <si>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</si>
  <si>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</si>
  <si>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</si>
  <si>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</si>
  <si>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</si>
  <si>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</si>
  <si>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</si>
  <si>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</si>
  <si>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</si>
  <si>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</si>
  <si>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</si>
  <si>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</si>
  <si>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</si>
  <si>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</si>
  <si>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</si>
  <si>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</si>
  <si>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</si>
  <si>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</si>
  <si>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</si>
  <si>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</si>
  <si>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</si>
  <si>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</si>
  <si>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</si>
  <si>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</si>
  <si>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</si>
  <si>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</si>
  <si>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</si>
  <si>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</si>
  <si>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</si>
  <si>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</si>
  <si>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</si>
  <si>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</si>
  <si>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</si>
  <si>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</si>
  <si>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</si>
  <si>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</si>
  <si>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</si>
  <si>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</si>
  <si>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</si>
  <si>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</si>
  <si>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</si>
  <si>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</si>
  <si>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</si>
  <si>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</si>
  <si>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</si>
  <si>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</si>
  <si>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</si>
  <si>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</si>
  <si>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</si>
  <si>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</si>
  <si>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</si>
  <si>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</si>
  <si>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</si>
  <si>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</si>
  <si>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</si>
  <si>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</si>
  <si>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</si>
  <si>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</si>
  <si>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</si>
  <si>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</si>
  <si>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</si>
  <si>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</si>
  <si>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</si>
  <si>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</si>
  <si>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</si>
  <si>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</si>
  <si>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</si>
  <si>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</si>
  <si>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</si>
  <si>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</si>
  <si>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</si>
  <si>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</si>
  <si>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</si>
  <si>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</si>
  <si>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</si>
  <si>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</si>
  <si>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</si>
  <si>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</si>
  <si>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</si>
  <si>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</si>
  <si>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</si>
  <si>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</si>
  <si>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</si>
  <si>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</si>
  <si>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</si>
  <si>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</si>
  <si>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</si>
  <si>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</si>
  <si>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</si>
  <si>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</si>
  <si>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</si>
  <si>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</si>
  <si>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</si>
  <si>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</si>
  <si>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</si>
  <si>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</si>
  <si>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</si>
  <si>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</si>
  <si>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</si>
  <si>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</si>
  <si>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</si>
  <si>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</si>
  <si>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</si>
  <si>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</si>
  <si>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</si>
  <si>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</si>
  <si>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</si>
  <si>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</si>
  <si>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</si>
  <si>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</si>
  <si>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</si>
  <si>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</si>
  <si>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</si>
  <si>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</si>
  <si>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</si>
  <si>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</si>
  <si>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</si>
  <si>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</si>
  <si>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</si>
  <si>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</si>
  <si>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</si>
  <si>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</si>
  <si>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</si>
  <si>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</si>
  <si>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</si>
  <si>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</si>
  <si>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</si>
  <si>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</si>
  <si>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</si>
  <si>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</si>
  <si>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</si>
  <si>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</si>
  <si>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</si>
  <si>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</si>
  <si>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</si>
  <si>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</si>
  <si>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</si>
  <si>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</si>
  <si>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</si>
  <si>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</si>
  <si>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</si>
  <si>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</si>
  <si>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</si>
  <si>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</si>
  <si>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</si>
  <si>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</si>
  <si>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</si>
  <si>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</si>
  <si>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</si>
  <si>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</si>
  <si>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</si>
  <si>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</si>
  <si>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</si>
  <si>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</si>
  <si>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</si>
  <si>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</si>
  <si>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</si>
  <si>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</si>
  <si>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</si>
  <si>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</si>
  <si>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</si>
  <si>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</si>
  <si>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</si>
  <si>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</si>
  <si>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</si>
  <si>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</si>
  <si>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</si>
  <si>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</si>
  <si>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</si>
  <si>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</si>
  <si>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</si>
  <si>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</si>
  <si>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</si>
  <si>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</si>
  <si>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</si>
  <si>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</si>
  <si>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</si>
  <si>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</si>
  <si>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</si>
  <si>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</si>
  <si>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</si>
  <si>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</si>
  <si>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</si>
  <si>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</si>
  <si>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</si>
  <si>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</si>
  <si>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</si>
  <si>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</si>
  <si>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</si>
  <si>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</si>
  <si>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</si>
  <si>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</si>
  <si>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</si>
  <si>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</si>
  <si>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</si>
  <si>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</si>
  <si>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</si>
  <si>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</si>
  <si>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</si>
  <si>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</si>
  <si>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</si>
  <si>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</si>
  <si>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</si>
  <si>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</si>
  <si>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</si>
  <si>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</si>
  <si>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</si>
  <si>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</si>
  <si>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</si>
  <si>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</si>
  <si>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</si>
  <si>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</si>
  <si>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</si>
  <si>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</si>
  <si>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</si>
  <si>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</si>
  <si>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</si>
  <si>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</si>
  <si>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</si>
  <si>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</si>
  <si>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</si>
  <si>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</si>
  <si>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</si>
  <si>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</si>
  <si>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</si>
  <si>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</si>
  <si>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</si>
  <si>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</si>
  <si>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</si>
  <si>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</si>
  <si>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</si>
  <si>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</si>
  <si>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</si>
  <si>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</si>
  <si>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</si>
  <si>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</si>
  <si>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</si>
  <si>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</si>
  <si>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</si>
  <si>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</si>
  <si>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</si>
  <si>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</si>
  <si>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</si>
  <si>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</si>
  <si>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</si>
  <si>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</si>
  <si>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</si>
  <si>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</si>
  <si>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</si>
  <si>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</si>
  <si>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</si>
  <si>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</si>
  <si>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</si>
  <si>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</si>
  <si>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</si>
  <si>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</si>
  <si>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</si>
  <si>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</si>
  <si>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</si>
  <si>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</si>
  <si>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</si>
  <si>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</si>
  <si>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</si>
  <si>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</si>
  <si>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</si>
  <si>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</si>
  <si>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</si>
  <si>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</si>
  <si>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</si>
  <si>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</si>
  <si>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</si>
  <si>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</si>
  <si>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</si>
  <si>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</si>
  <si>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</si>
  <si>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</si>
  <si>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</si>
  <si>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</si>
  <si>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</si>
  <si>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</si>
  <si>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</si>
  <si>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</si>
  <si>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</si>
  <si>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</si>
  <si>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</si>
  <si>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</si>
  <si>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</si>
  <si>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</si>
  <si>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</si>
  <si>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</si>
  <si>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</si>
  <si>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</si>
  <si>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</si>
  <si>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</si>
  <si>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</si>
  <si>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</si>
  <si>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</si>
  <si>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</si>
  <si>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</si>
  <si>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</si>
  <si>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</si>
  <si>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</si>
  <si>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</si>
  <si>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</si>
  <si>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</si>
  <si>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</si>
  <si>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</si>
  <si>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</si>
  <si>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</si>
  <si>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</si>
  <si>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</si>
  <si>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</si>
  <si>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</si>
  <si>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</si>
  <si>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</si>
  <si>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</si>
  <si>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</si>
  <si>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</si>
  <si>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</si>
  <si>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</si>
  <si>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</si>
  <si>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</si>
  <si>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</si>
  <si>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</si>
  <si>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</si>
  <si>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</si>
  <si>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</si>
  <si>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</si>
  <si>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</si>
  <si>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</si>
  <si>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</si>
  <si>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</si>
  <si>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</si>
  <si>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</si>
  <si>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</si>
  <si>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</si>
  <si>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</si>
  <si>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</si>
  <si>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</si>
  <si>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</si>
  <si>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</si>
  <si>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</si>
  <si>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</si>
  <si>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</si>
  <si>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</si>
  <si>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</si>
  <si>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</si>
  <si>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</si>
  <si>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</si>
  <si>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</si>
  <si>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</si>
  <si>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</si>
  <si>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</si>
  <si>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</si>
  <si>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</si>
  <si>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</si>
  <si>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</si>
  <si>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</si>
  <si>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</si>
  <si>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</si>
  <si>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</si>
  <si>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</si>
  <si>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</si>
  <si>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</si>
  <si>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</si>
  <si>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</si>
  <si>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</si>
  <si>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</si>
  <si>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</si>
  <si>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</si>
  <si>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</si>
  <si>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</si>
  <si>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</si>
  <si>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</si>
  <si>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</si>
  <si>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</si>
  <si>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</si>
  <si>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</si>
  <si>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</si>
  <si>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</si>
  <si>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</si>
  <si>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</si>
  <si>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</si>
  <si>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</si>
  <si>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</si>
  <si>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</si>
  <si>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</si>
  <si>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</si>
  <si>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</si>
  <si>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</si>
  <si>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</si>
  <si>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</si>
  <si>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</si>
  <si>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</si>
  <si>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</si>
  <si>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</si>
  <si>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</si>
  <si>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</si>
  <si>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</si>
  <si>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</si>
  <si>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</si>
  <si>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</si>
  <si>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</si>
  <si>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</si>
  <si>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</si>
  <si>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</si>
  <si>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</si>
  <si>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</si>
  <si>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</si>
  <si>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</si>
  <si>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</si>
  <si>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</si>
  <si>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</si>
  <si>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</si>
  <si>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</si>
  <si>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</si>
  <si>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</si>
  <si>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</si>
  <si>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</si>
  <si>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</si>
  <si>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</si>
  <si>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</si>
  <si>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</si>
  <si>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</si>
  <si>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</si>
  <si>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</si>
  <si>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</si>
  <si>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</si>
  <si>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</si>
  <si>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</si>
  <si>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</si>
  <si>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</si>
  <si>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</si>
  <si>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</si>
  <si>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</si>
  <si>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</si>
  <si>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</si>
  <si>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</si>
  <si>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</si>
  <si>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</si>
  <si>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</si>
  <si>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</si>
  <si>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</si>
  <si>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</si>
  <si>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</si>
  <si>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</si>
  <si>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</si>
  <si>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</si>
  <si>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</si>
  <si>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</si>
  <si>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</si>
  <si>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</si>
  <si>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</si>
  <si>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</si>
  <si>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</si>
  <si>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</si>
  <si>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</si>
  <si>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</si>
  <si>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</si>
  <si>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</si>
  <si>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</si>
  <si>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</si>
  <si>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</si>
  <si>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</si>
  <si>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</si>
  <si>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</si>
  <si>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</si>
  <si>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</si>
  <si>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</si>
  <si>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</si>
  <si>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</si>
  <si>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</si>
  <si>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</si>
  <si>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</si>
  <si>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</si>
  <si>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</si>
  <si>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</si>
  <si>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</si>
  <si>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</si>
  <si>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</si>
  <si>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</si>
  <si>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</si>
  <si>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</si>
  <si>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</si>
  <si>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</si>
  <si>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</si>
  <si>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</si>
  <si>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</si>
  <si>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</si>
  <si>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</si>
  <si>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</si>
  <si>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</si>
  <si>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</si>
  <si>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</si>
  <si>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</si>
  <si>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</si>
  <si>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</si>
  <si>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</si>
  <si>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</si>
  <si>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</si>
  <si>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</si>
  <si>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</si>
  <si>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</si>
  <si>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</si>
  <si>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</si>
  <si>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</si>
  <si>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</si>
  <si>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</si>
  <si>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</si>
  <si>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</si>
  <si>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</si>
  <si>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</si>
  <si>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</si>
  <si>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</si>
  <si>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</si>
  <si>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</si>
  <si>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</si>
  <si>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</si>
  <si>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</si>
  <si>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</si>
  <si>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</si>
  <si>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</si>
  <si>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</si>
  <si>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</si>
  <si>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</si>
  <si>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</si>
  <si>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</si>
  <si>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</si>
  <si>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</si>
  <si>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</si>
  <si>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</si>
  <si>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</si>
  <si>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</si>
  <si>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</si>
  <si>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</si>
  <si>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</si>
  <si>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</si>
  <si>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</si>
  <si>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</si>
  <si>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</si>
  <si>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</si>
  <si>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</si>
  <si>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</si>
  <si>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</si>
  <si>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</si>
  <si>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</si>
  <si>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</si>
  <si>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</si>
  <si>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</si>
  <si>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</si>
  <si>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</si>
  <si>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</si>
  <si>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</si>
  <si>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</si>
  <si>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</si>
  <si>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</si>
  <si>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</si>
  <si>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</si>
  <si>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</si>
  <si>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</si>
  <si>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</si>
  <si>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</si>
  <si>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</si>
  <si>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</si>
  <si>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</si>
  <si>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</si>
  <si>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</si>
  <si>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</si>
  <si>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</si>
  <si>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</si>
  <si>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</si>
  <si>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</si>
  <si>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</si>
  <si>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</si>
  <si>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</si>
  <si>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</si>
  <si>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</si>
  <si>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</si>
  <si>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</si>
  <si>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</si>
  <si>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</si>
  <si>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</si>
  <si>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</si>
  <si>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</si>
  <si>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</si>
  <si>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</si>
  <si>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</si>
  <si>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</si>
  <si>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</si>
  <si>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</si>
  <si>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</si>
  <si>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</si>
  <si>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</si>
  <si>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</si>
  <si>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</si>
  <si>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</si>
  <si>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</si>
  <si>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</si>
  <si>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</si>
  <si>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</si>
  <si>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</si>
  <si>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</si>
  <si>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</si>
  <si>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</si>
  <si>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</si>
  <si>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</si>
  <si>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</si>
  <si>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</si>
  <si>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</si>
  <si>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</si>
  <si>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</si>
  <si>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</si>
  <si>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</si>
  <si>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</si>
  <si>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</si>
  <si>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</si>
  <si>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</si>
  <si>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</si>
  <si>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</si>
  <si>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</si>
  <si>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</si>
  <si>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</si>
  <si>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</si>
  <si>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</si>
  <si>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</si>
  <si>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</si>
  <si>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</si>
  <si>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</si>
  <si>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</si>
  <si>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</si>
  <si>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</si>
  <si>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</si>
  <si>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</si>
  <si>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</si>
  <si>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</si>
  <si>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</si>
  <si>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</si>
  <si>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</si>
  <si>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</si>
  <si>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</si>
  <si>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</si>
  <si>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</si>
  <si>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</si>
  <si>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</si>
  <si>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</si>
  <si>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</si>
  <si>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</si>
  <si>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</si>
  <si>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</si>
  <si>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</si>
  <si>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</si>
  <si>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</si>
  <si>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</si>
  <si>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</si>
  <si>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</si>
  <si>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</si>
  <si>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</si>
  <si>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</si>
  <si>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</si>
  <si>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</si>
  <si>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</si>
  <si>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</si>
  <si>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</si>
  <si>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</si>
  <si>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</si>
  <si>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</si>
  <si>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</si>
  <si>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</si>
  <si>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</si>
  <si>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</si>
  <si>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</si>
  <si>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</si>
  <si>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</si>
  <si>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</si>
  <si>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</si>
  <si>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</si>
  <si>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</si>
  <si>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</si>
  <si>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</si>
  <si>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</si>
  <si>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</si>
  <si>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</si>
  <si>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</si>
  <si>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</si>
  <si>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</si>
  <si>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</si>
  <si>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</si>
  <si>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</si>
  <si>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</si>
  <si>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</si>
  <si>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</si>
  <si>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</si>
  <si>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</si>
  <si>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</si>
  <si>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</si>
  <si>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</si>
  <si>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</si>
  <si>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</si>
  <si>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</si>
  <si>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</si>
  <si>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</si>
  <si>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</si>
  <si>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</si>
  <si>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</si>
  <si>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</si>
  <si>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</si>
  <si>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</si>
  <si>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</si>
  <si>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</si>
  <si>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</si>
  <si>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</si>
  <si>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</si>
  <si>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</si>
  <si>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</si>
  <si>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</si>
  <si>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</si>
  <si>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</si>
  <si>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</si>
  <si>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</si>
  <si>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</si>
  <si>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</si>
  <si>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</si>
  <si>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</si>
  <si>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</si>
  <si>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</si>
  <si>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</si>
  <si>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</si>
  <si>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</si>
  <si>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</si>
  <si>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</si>
  <si>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</si>
  <si>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</si>
  <si>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</si>
  <si>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</si>
  <si>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</si>
  <si>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</si>
  <si>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</si>
  <si>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</si>
  <si>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</si>
  <si>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</si>
  <si>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</si>
  <si>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</si>
  <si>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</si>
  <si>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</si>
  <si>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</si>
  <si>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</si>
  <si>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</si>
  <si>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</si>
  <si>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</si>
  <si>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</si>
  <si>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</si>
  <si>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</si>
  <si>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</si>
  <si>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</si>
  <si>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</si>
  <si>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</si>
  <si>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</si>
  <si>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</si>
  <si>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</si>
  <si>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</si>
  <si>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</si>
  <si>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</si>
  <si>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</si>
  <si>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</si>
  <si>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</si>
  <si>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</si>
  <si>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</si>
  <si>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</si>
  <si>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</si>
  <si>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</si>
  <si>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</si>
  <si>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</si>
  <si>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</si>
  <si>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</si>
  <si>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</si>
  <si>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</si>
  <si>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</si>
  <si>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</si>
  <si>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</si>
  <si>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</si>
  <si>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</si>
  <si>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</si>
  <si>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</si>
  <si>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</si>
  <si>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</si>
  <si>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</si>
  <si>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</si>
  <si>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</si>
  <si>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</si>
  <si>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</si>
  <si>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</si>
  <si>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</si>
  <si>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</si>
  <si>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</si>
  <si>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</si>
  <si>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</si>
  <si>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</si>
  <si>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</si>
  <si>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</si>
  <si>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</si>
  <si>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</si>
  <si>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</si>
  <si>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</si>
  <si>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</si>
  <si>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</si>
  <si>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</si>
  <si>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</si>
  <si>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</si>
  <si>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</si>
  <si>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</si>
  <si>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</si>
  <si>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</si>
  <si>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</si>
  <si>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</si>
  <si>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</si>
  <si>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</si>
  <si>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</si>
  <si>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</si>
  <si>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</si>
  <si>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</si>
  <si>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</si>
  <si>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</si>
  <si>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</si>
  <si>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</si>
  <si>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</si>
  <si>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</si>
  <si>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</si>
  <si>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</si>
  <si>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</si>
  <si>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</si>
  <si>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</si>
  <si>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</si>
  <si>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</si>
  <si>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</si>
  <si>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</si>
  <si>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</si>
  <si>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</si>
  <si>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</si>
  <si>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</si>
  <si>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</si>
  <si>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</si>
  <si>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</si>
  <si>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</si>
  <si>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</si>
  <si>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</si>
  <si>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</si>
  <si>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</si>
  <si>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</si>
  <si>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</si>
  <si>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</si>
  <si>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</si>
  <si>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</si>
  <si>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</si>
  <si>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</si>
  <si>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</si>
  <si>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</si>
  <si>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</si>
  <si>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</si>
  <si>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</si>
  <si>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</si>
  <si>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</si>
  <si>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</si>
  <si>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</si>
  <si>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</si>
  <si>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</si>
  <si>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</si>
  <si>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</si>
  <si>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</si>
  <si>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</si>
  <si>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</si>
  <si>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</si>
  <si>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</si>
  <si>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</si>
  <si>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</si>
  <si>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</si>
  <si>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</si>
  <si>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</si>
  <si>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</si>
  <si>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</si>
  <si>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</si>
  <si>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</si>
  <si>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</si>
  <si>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</si>
  <si>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</si>
  <si>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</si>
  <si>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</si>
  <si>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</si>
  <si>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</si>
  <si>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</si>
  <si>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</si>
  <si>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</si>
  <si>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</si>
  <si>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</si>
  <si>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</si>
  <si>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</si>
  <si>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</si>
  <si>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</si>
  <si>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</si>
  <si>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</si>
  <si>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</si>
  <si>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</si>
  <si>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</si>
  <si>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</si>
  <si>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</si>
  <si>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</si>
  <si>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</si>
  <si>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</si>
  <si>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</si>
  <si>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</si>
  <si>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</si>
  <si>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</si>
  <si>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</si>
  <si>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</si>
  <si>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</si>
  <si>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</si>
  <si>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</si>
  <si>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</si>
  <si>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</si>
  <si>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</si>
  <si>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</si>
  <si>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</si>
  <si>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</si>
  <si>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</si>
  <si>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</si>
  <si>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</si>
  <si>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</si>
  <si>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</si>
  <si>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</si>
  <si>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</si>
  <si>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</si>
  <si>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</si>
  <si>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</si>
  <si>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</si>
  <si>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</si>
  <si>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</si>
  <si>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</si>
  <si>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</si>
  <si>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</si>
  <si>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</si>
  <si>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</si>
  <si>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</si>
  <si>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</si>
  <si>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</si>
  <si>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</si>
  <si>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</si>
  <si>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</si>
  <si>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</si>
  <si>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</si>
  <si>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</si>
  <si>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</si>
  <si>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</si>
  <si>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</si>
  <si>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</si>
  <si>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</si>
  <si>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</si>
  <si>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</si>
  <si>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</si>
  <si>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</si>
  <si>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</si>
  <si>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</si>
  <si>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</si>
  <si>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</si>
  <si>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</si>
  <si>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</si>
  <si>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</si>
  <si>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</si>
  <si>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</si>
  <si>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</si>
  <si>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</si>
  <si>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</si>
  <si>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</si>
  <si>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</si>
  <si>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</si>
  <si>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</si>
  <si>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</si>
  <si>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</si>
  <si>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</si>
  <si>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</si>
  <si>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</si>
  <si>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</si>
  <si>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</si>
  <si>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</si>
  <si>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</si>
  <si>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</si>
  <si>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</si>
  <si>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</si>
  <si>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</si>
  <si>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</si>
  <si>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</si>
  <si>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</si>
  <si>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</si>
  <si>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</si>
  <si>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</si>
  <si>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</si>
  <si>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</si>
  <si>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</si>
  <si>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</si>
  <si>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</si>
  <si>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</si>
  <si>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</si>
  <si>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</si>
  <si>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</si>
  <si>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</si>
  <si>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</si>
  <si>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</si>
  <si>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</si>
  <si>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</si>
  <si>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</si>
  <si>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</si>
  <si>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</si>
  <si>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</si>
  <si>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</si>
  <si>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</si>
  <si>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</si>
  <si>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</si>
  <si>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</si>
  <si>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</si>
  <si>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</si>
  <si>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</si>
  <si>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</si>
  <si>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</si>
  <si>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</si>
  <si>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</si>
  <si>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</si>
  <si>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</si>
  <si>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</si>
  <si>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</si>
  <si>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</si>
  <si>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</si>
  <si>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</si>
  <si>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</si>
  <si>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</si>
  <si>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</si>
  <si>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</si>
  <si>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</si>
  <si>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</si>
  <si>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</si>
  <si>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</si>
  <si>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</si>
  <si>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</si>
  <si>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</si>
  <si>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</si>
  <si>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</si>
  <si>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</si>
  <si>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</si>
  <si>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</si>
  <si>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</si>
  <si>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</si>
  <si>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</si>
  <si>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</si>
  <si>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</si>
  <si>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</si>
  <si>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</si>
  <si>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</si>
  <si>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</si>
  <si>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</si>
  <si>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</si>
  <si>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</si>
  <si>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</si>
  <si>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</si>
  <si>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</si>
  <si>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</si>
  <si>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</si>
  <si>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</si>
  <si>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</si>
  <si>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</si>
  <si>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</si>
  <si>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</si>
  <si>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</si>
  <si>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</si>
  <si>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</si>
  <si>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</si>
  <si>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</si>
  <si>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</si>
  <si>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</si>
  <si>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</si>
  <si>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</si>
  <si>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</si>
  <si>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</si>
  <si>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</si>
  <si>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</si>
  <si>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</si>
  <si>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</si>
  <si>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</si>
  <si>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</si>
  <si>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</si>
  <si>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</si>
  <si>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</si>
  <si>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</si>
  <si>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</si>
  <si>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</si>
  <si>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</si>
  <si>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</si>
  <si>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</si>
  <si>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</si>
  <si>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</si>
  <si>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</si>
  <si>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</si>
  <si>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</si>
  <si>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</si>
  <si>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</si>
  <si>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</si>
  <si>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</si>
  <si>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</si>
  <si>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</si>
  <si>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</si>
  <si>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</si>
  <si>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</si>
  <si>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</si>
  <si>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</si>
  <si>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</si>
  <si>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</si>
  <si>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</si>
  <si>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</si>
  <si>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</si>
  <si>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</si>
  <si>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</si>
  <si>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</si>
  <si>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</si>
  <si>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</si>
  <si>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</si>
  <si>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</si>
  <si>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</si>
  <si>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</si>
  <si>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</si>
  <si>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</si>
  <si>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</si>
  <si>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</si>
  <si>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</si>
  <si>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</si>
  <si>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</si>
  <si>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</si>
  <si>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</si>
  <si>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</si>
  <si>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</si>
  <si>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</si>
  <si>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</si>
  <si>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</si>
  <si>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</si>
  <si>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</si>
  <si>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</si>
  <si>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</si>
  <si>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</si>
  <si>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</si>
  <si>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</si>
  <si>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</si>
  <si>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</si>
  <si>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</si>
  <si>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</si>
  <si>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</si>
  <si>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</si>
  <si>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</si>
  <si>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</si>
  <si>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</si>
  <si>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</si>
  <si>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</si>
  <si>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</si>
  <si>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</si>
  <si>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</si>
  <si>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</si>
  <si>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</si>
  <si>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</si>
  <si>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</si>
  <si>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</si>
  <si>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</si>
  <si>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</si>
  <si>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</si>
  <si>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</si>
  <si>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</si>
  <si>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</si>
  <si>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</si>
  <si>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</si>
  <si>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</si>
  <si>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</si>
  <si>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</si>
  <si>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</si>
  <si>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</si>
  <si>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</si>
  <si>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</si>
  <si>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</si>
  <si>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</si>
  <si>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</si>
  <si>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</si>
  <si>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</si>
  <si>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</si>
  <si>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</si>
  <si>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</si>
  <si>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</si>
  <si>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</si>
  <si>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</si>
  <si>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</si>
  <si>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</si>
  <si>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</si>
  <si>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</si>
  <si>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</si>
  <si>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</si>
  <si>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</si>
  <si>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</si>
  <si>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</si>
  <si>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</si>
  <si>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</si>
  <si>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</si>
  <si>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</si>
  <si>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</si>
  <si>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</si>
  <si>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</si>
  <si>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</si>
  <si>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</si>
  <si>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</si>
  <si>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</si>
  <si>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</si>
  <si>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</si>
  <si>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</si>
  <si>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</si>
  <si>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</si>
  <si>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</si>
  <si>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</si>
  <si>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</si>
  <si>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</si>
  <si>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</si>
  <si>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</si>
  <si>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</si>
  <si>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</si>
  <si>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</si>
  <si>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</si>
  <si>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</si>
  <si>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</si>
  <si>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</si>
  <si>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</si>
  <si>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</si>
  <si>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</si>
  <si>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</si>
  <si>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</si>
  <si>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</si>
  <si>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</si>
  <si>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</si>
  <si>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</si>
  <si>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</si>
  <si>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</si>
  <si>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</si>
  <si>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</si>
  <si>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</si>
  <si>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</si>
  <si>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</si>
  <si>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</si>
  <si>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</si>
  <si>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</si>
  <si>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</si>
  <si>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</si>
  <si>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</si>
  <si>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</si>
  <si>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</si>
  <si>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</si>
  <si>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</si>
  <si>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</si>
  <si>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</si>
  <si>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</si>
  <si>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</si>
  <si>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</si>
  <si>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</si>
  <si>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</si>
  <si>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</si>
  <si>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</si>
  <si>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</si>
  <si>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</si>
  <si>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</si>
  <si>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</si>
  <si>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</si>
  <si>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</si>
  <si>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</si>
  <si>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</si>
  <si>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</si>
  <si>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</si>
  <si>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</si>
  <si>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</si>
  <si>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</si>
  <si>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</si>
  <si>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</si>
  <si>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</si>
  <si>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</si>
  <si>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</si>
  <si>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</si>
  <si>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</si>
  <si>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</si>
  <si>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</si>
  <si>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</si>
  <si>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</si>
  <si>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</si>
  <si>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</si>
  <si>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</si>
  <si>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</si>
  <si>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</si>
  <si>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</si>
  <si>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</si>
  <si>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</si>
  <si>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</si>
  <si>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</si>
  <si>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</si>
  <si>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</si>
  <si>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</si>
  <si>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</si>
  <si>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</si>
  <si>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</si>
  <si>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</si>
  <si>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</si>
  <si>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</si>
  <si>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</si>
  <si>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</si>
  <si>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</si>
  <si>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</si>
  <si>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</si>
  <si>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</si>
  <si>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</si>
  <si>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</si>
  <si>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</si>
  <si>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</si>
  <si>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</si>
  <si>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</si>
  <si>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</si>
  <si>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</si>
  <si>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</si>
  <si>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</si>
  <si>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</si>
  <si>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</si>
  <si>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</si>
  <si>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</si>
  <si>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</si>
  <si>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</si>
  <si>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</si>
  <si>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</si>
  <si>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</si>
  <si>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</si>
  <si>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</si>
  <si>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</si>
  <si>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</si>
  <si>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</si>
  <si>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</si>
  <si>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</si>
  <si>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</si>
  <si>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</si>
  <si>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</si>
  <si>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</si>
  <si>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</si>
  <si>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</si>
  <si>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</si>
  <si>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</si>
  <si>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</si>
  <si>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</si>
  <si>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</si>
  <si>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</si>
  <si>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</si>
  <si>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</si>
  <si>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</si>
  <si>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</si>
  <si>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</si>
  <si>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</si>
  <si>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</si>
  <si>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</si>
  <si>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</si>
  <si>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</si>
  <si>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</si>
  <si>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</si>
  <si>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</si>
  <si>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</si>
  <si>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</si>
  <si>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</si>
  <si>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</si>
  <si>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</si>
  <si>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</si>
  <si>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</si>
  <si>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</si>
  <si>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</si>
  <si>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</si>
  <si>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</si>
  <si>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</si>
  <si>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</si>
  <si>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</si>
  <si>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</si>
  <si>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</si>
  <si>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</si>
  <si>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</si>
  <si>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</si>
  <si>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</si>
  <si>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</si>
  <si>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</si>
  <si>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</si>
  <si>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</si>
  <si>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</si>
  <si>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</si>
  <si>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</si>
  <si>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</si>
  <si>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</si>
  <si>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</si>
  <si>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</si>
  <si>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</si>
  <si>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</si>
  <si>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</si>
  <si>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</si>
  <si>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</si>
  <si>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</si>
  <si>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</si>
  <si>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</si>
  <si>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</si>
  <si>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</si>
  <si>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</si>
  <si>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</si>
  <si>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</si>
  <si>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</si>
  <si>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</si>
  <si>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</si>
  <si>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</si>
  <si>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</si>
  <si>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</si>
  <si>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</si>
  <si>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</si>
  <si>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</si>
  <si>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</si>
  <si>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</si>
  <si>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</si>
  <si>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</si>
  <si>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</si>
  <si>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</si>
  <si>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</si>
  <si>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</si>
  <si>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</si>
  <si>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</si>
  <si>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</si>
  <si>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</si>
  <si>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</si>
  <si>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</si>
  <si>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</si>
  <si>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</si>
  <si>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</si>
  <si>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</si>
  <si>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</si>
  <si>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</si>
  <si>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</si>
  <si>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</si>
  <si>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</si>
  <si>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</si>
  <si>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</si>
  <si>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</si>
  <si>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</si>
  <si>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</si>
  <si>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</si>
  <si>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</si>
  <si>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</si>
  <si>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</si>
  <si>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</si>
  <si>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</si>
  <si>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</si>
  <si>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</si>
  <si>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</si>
  <si>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</si>
  <si>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</si>
  <si>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</si>
  <si>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</si>
  <si>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</si>
  <si>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</si>
  <si>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</si>
  <si>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</si>
  <si>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</si>
  <si>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</si>
  <si>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</si>
  <si>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</si>
  <si>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</si>
  <si>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</si>
  <si>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</si>
  <si>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</si>
  <si>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</si>
  <si>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</si>
  <si>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</si>
  <si>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</si>
  <si>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</si>
  <si>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</si>
  <si>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</si>
  <si>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</si>
  <si>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</si>
  <si>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</si>
  <si>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</si>
  <si>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</si>
  <si>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</si>
  <si>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</si>
  <si>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</si>
  <si>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</si>
  <si>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</si>
  <si>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</si>
  <si>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</si>
  <si>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</si>
  <si>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</si>
  <si>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</si>
  <si>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</si>
  <si>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</si>
  <si>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</si>
  <si>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</si>
  <si>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</si>
  <si>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</si>
  <si>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</si>
  <si>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</si>
  <si>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</si>
  <si>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</si>
  <si>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</si>
  <si>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</si>
  <si>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</si>
  <si>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</si>
  <si>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</si>
  <si>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</si>
  <si>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</si>
  <si>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</si>
  <si>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</si>
  <si>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</si>
  <si>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</si>
  <si>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</si>
  <si>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</si>
  <si>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</si>
  <si>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</si>
  <si>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</si>
  <si>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</si>
  <si>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</si>
  <si>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</si>
  <si>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</si>
  <si>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</si>
  <si>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</si>
  <si>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</si>
  <si>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</si>
  <si>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</si>
  <si>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</si>
  <si>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</si>
  <si>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</si>
  <si>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</si>
  <si>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</si>
  <si>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</si>
  <si>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</si>
  <si>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</si>
  <si>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</si>
  <si>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</si>
  <si>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</si>
  <si>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</si>
  <si>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</si>
  <si>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</si>
  <si>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</si>
  <si>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</si>
  <si>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</si>
  <si>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</si>
  <si>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</si>
  <si>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</si>
  <si>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</si>
  <si>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</si>
  <si>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</si>
  <si>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</si>
  <si>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</si>
  <si>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</si>
  <si>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</si>
  <si>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</si>
  <si>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</si>
  <si>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</si>
  <si>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</si>
  <si>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</si>
  <si>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</si>
  <si>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</si>
  <si>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</si>
  <si>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</si>
  <si>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</si>
  <si>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</si>
  <si>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</si>
  <si>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</si>
  <si>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</si>
  <si>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</si>
  <si>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</si>
  <si>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</si>
  <si>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</si>
  <si>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</si>
  <si>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</si>
  <si>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</si>
  <si>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</si>
  <si>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</si>
  <si>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</si>
  <si>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</si>
  <si>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</si>
  <si>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</si>
  <si>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</si>
  <si>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</si>
  <si>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</si>
  <si>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</si>
  <si>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</si>
  <si>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</si>
  <si>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</si>
  <si>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</si>
  <si>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</si>
  <si>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</si>
  <si>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</si>
  <si>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</si>
  <si>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</si>
  <si>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</si>
  <si>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</si>
  <si>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</si>
  <si>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</si>
  <si>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</si>
  <si>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</si>
  <si>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</si>
  <si>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</si>
  <si>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</si>
  <si>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</si>
  <si>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</si>
  <si>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</si>
  <si>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</si>
  <si>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</si>
  <si>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</si>
  <si>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</si>
  <si>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</si>
  <si>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</si>
  <si>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</si>
  <si>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</si>
  <si>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</si>
  <si>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</si>
  <si>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</si>
  <si>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</si>
  <si>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</si>
  <si>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</si>
  <si>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</si>
  <si>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</si>
  <si>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</si>
  <si>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</si>
  <si>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</si>
  <si>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</si>
  <si>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</si>
  <si>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</si>
  <si>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</si>
  <si>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</si>
  <si>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</si>
  <si>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</si>
  <si>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</si>
  <si>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</si>
  <si>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</si>
  <si>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</si>
  <si>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</si>
  <si>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</si>
  <si>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</si>
  <si>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</si>
  <si>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</si>
  <si>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</si>
  <si>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</si>
  <si>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</si>
  <si>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</si>
  <si>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</si>
  <si>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</si>
  <si>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</si>
  <si>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</si>
  <si>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</si>
  <si>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</si>
  <si>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</si>
  <si>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</si>
  <si>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</si>
  <si>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</si>
  <si>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</si>
  <si>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</si>
  <si>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</si>
  <si>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</si>
  <si>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</si>
  <si>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</si>
  <si>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</si>
  <si>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</si>
  <si>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</si>
  <si>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</si>
  <si>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</si>
  <si>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</si>
  <si>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</si>
  <si>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</si>
  <si>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</si>
  <si>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</si>
  <si>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</si>
  <si>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</si>
  <si>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</si>
  <si>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</si>
  <si>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</si>
  <si>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</si>
  <si>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</si>
  <si>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</si>
  <si>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</si>
  <si>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</si>
  <si>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</si>
  <si>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</si>
  <si>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</si>
  <si>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</si>
  <si>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</si>
  <si>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</si>
  <si>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</si>
  <si>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</si>
  <si>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</si>
  <si>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</si>
  <si>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</si>
  <si>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</si>
  <si>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</si>
  <si>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</si>
  <si>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</si>
  <si>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</si>
  <si>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</si>
  <si>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</si>
  <si>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</si>
  <si>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</si>
  <si>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</si>
  <si>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</si>
  <si>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</si>
  <si>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</si>
  <si>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</si>
  <si>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</si>
  <si>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</si>
  <si>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</si>
  <si>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</si>
  <si>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</si>
  <si>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</si>
  <si>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</si>
  <si>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</si>
  <si>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</si>
  <si>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</si>
  <si>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</si>
  <si>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</si>
  <si>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</si>
  <si>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</si>
  <si>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</si>
  <si>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</si>
  <si>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</si>
  <si>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</si>
  <si>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</si>
  <si>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</si>
  <si>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</si>
  <si>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</si>
  <si>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</si>
  <si>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</si>
  <si>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</si>
  <si>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</si>
  <si>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</si>
  <si>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</si>
  <si>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</si>
  <si>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</si>
  <si>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</si>
  <si>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</si>
  <si>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</si>
  <si>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</si>
  <si>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</si>
  <si>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</si>
  <si>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</si>
  <si>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</si>
  <si>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</si>
  <si>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</si>
  <si>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</si>
  <si>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</si>
  <si>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</si>
  <si>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</si>
  <si>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</si>
  <si>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</si>
  <si>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</si>
  <si>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</si>
  <si>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</si>
  <si>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</si>
  <si>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</si>
  <si>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</si>
  <si>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</si>
  <si>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</si>
  <si>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</si>
  <si>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</si>
  <si>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</si>
  <si>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</si>
  <si>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</si>
  <si>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</si>
  <si>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</si>
  <si>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</si>
  <si>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</si>
  <si>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</si>
  <si>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</si>
  <si>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</si>
  <si>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</si>
  <si>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</si>
  <si>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</si>
  <si>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</si>
  <si>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</si>
  <si>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</si>
  <si>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</si>
  <si>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</si>
  <si>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</si>
  <si>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</si>
  <si>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</si>
  <si>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</si>
  <si>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</si>
  <si>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</si>
  <si>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</si>
  <si>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</si>
  <si>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</si>
  <si>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</si>
  <si>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</si>
  <si>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</si>
  <si>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</si>
  <si>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</si>
  <si>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</si>
  <si>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</si>
  <si>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</si>
  <si>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</si>
  <si>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</si>
  <si>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</si>
  <si>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</si>
  <si>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</si>
  <si>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</si>
  <si>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</si>
  <si>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</si>
  <si>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</si>
  <si>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</si>
  <si>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</si>
  <si>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</si>
  <si>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</si>
  <si>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</si>
  <si>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</si>
  <si>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</si>
  <si>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</si>
  <si>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</si>
  <si>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</si>
  <si>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</si>
  <si>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</si>
  <si>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</si>
  <si>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</si>
  <si>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</si>
  <si>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</si>
  <si>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</si>
  <si>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</si>
  <si>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</si>
  <si>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</si>
  <si>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</si>
  <si>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</si>
  <si>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</si>
  <si>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</si>
  <si>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</si>
  <si>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</si>
  <si>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</si>
  <si>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</si>
  <si>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</si>
  <si>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</si>
  <si>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</si>
  <si>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</si>
  <si>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</si>
  <si>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</si>
  <si>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</si>
  <si>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</si>
  <si>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</si>
  <si>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</si>
  <si>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</si>
  <si>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</si>
  <si>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</si>
  <si>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</si>
  <si>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</si>
  <si>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</si>
  <si>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</si>
  <si>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</si>
  <si>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</si>
  <si>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</si>
  <si>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</si>
  <si>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</si>
  <si>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</si>
  <si>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</si>
  <si>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</si>
  <si>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</si>
  <si>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</si>
  <si>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</si>
  <si>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</si>
  <si>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</si>
  <si>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</si>
  <si>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</si>
  <si>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</si>
  <si>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</si>
  <si>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</si>
  <si>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</si>
  <si>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</si>
  <si>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</si>
  <si>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</si>
  <si>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</si>
  <si>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</si>
  <si>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</si>
  <si>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</si>
  <si>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</si>
  <si>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</si>
  <si>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</si>
  <si>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</si>
  <si>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</si>
  <si>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</si>
  <si>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</si>
  <si>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</si>
  <si>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</si>
  <si>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</si>
  <si>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</si>
  <si>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</si>
  <si>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</si>
  <si>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</si>
  <si>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</si>
  <si>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</si>
  <si>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</si>
  <si>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</si>
  <si>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</si>
  <si>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</si>
  <si>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</si>
  <si>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</si>
  <si>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</si>
  <si>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</si>
  <si>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</si>
  <si>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</si>
  <si>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</si>
  <si>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</si>
  <si>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</si>
  <si>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</si>
  <si>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</si>
  <si>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</si>
  <si>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</si>
  <si>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</si>
  <si>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</si>
  <si>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</si>
  <si>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</si>
  <si>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</si>
  <si>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</si>
  <si>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</si>
  <si>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</si>
  <si>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</si>
  <si>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</si>
  <si>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</si>
  <si>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</si>
  <si>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</si>
  <si>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</si>
  <si>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</si>
  <si>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</si>
  <si>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</si>
  <si>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</si>
  <si>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</si>
  <si>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</si>
  <si>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</si>
  <si>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</si>
  <si>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</si>
  <si>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</si>
  <si>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</si>
  <si>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</si>
  <si>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</si>
  <si>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</si>
  <si>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</si>
  <si>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</si>
  <si>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</si>
  <si>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</si>
  <si>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</si>
  <si>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</si>
  <si>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</si>
  <si>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</si>
  <si>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</si>
  <si>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</si>
  <si>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</si>
  <si>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</si>
  <si>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</si>
  <si>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</si>
  <si>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</si>
  <si>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</si>
  <si>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</si>
  <si>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</si>
  <si>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</si>
  <si>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</si>
  <si>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</si>
  <si>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</si>
  <si>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</si>
  <si>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</si>
  <si>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</si>
  <si>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</si>
  <si>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</si>
  <si>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</si>
  <si>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</si>
  <si>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</si>
  <si>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</si>
  <si>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</si>
  <si>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</si>
  <si>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</si>
  <si>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</si>
  <si>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</si>
  <si>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</si>
  <si>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</si>
  <si>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</si>
  <si>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</si>
  <si>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</si>
  <si>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</si>
  <si>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</si>
  <si>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</si>
  <si>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</si>
  <si>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</si>
  <si>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</si>
  <si>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</si>
  <si>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</si>
  <si>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</si>
  <si>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</si>
  <si>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</si>
  <si>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</si>
  <si>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</si>
  <si>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</si>
  <si>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</si>
  <si>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</si>
  <si>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</si>
  <si>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</si>
  <si>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</si>
  <si>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</si>
  <si>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</si>
  <si>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</si>
  <si>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</si>
  <si>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</si>
  <si>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</si>
  <si>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</si>
  <si>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</si>
  <si>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</si>
  <si>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</si>
  <si>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</si>
  <si>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</si>
  <si>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</si>
  <si>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</si>
  <si>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</si>
  <si>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</si>
  <si>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</si>
  <si>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</si>
  <si>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</si>
  <si>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</si>
  <si>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</si>
  <si>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</si>
  <si>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</si>
  <si>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</si>
  <si>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</si>
  <si>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</si>
  <si>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</si>
  <si>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</si>
  <si>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</si>
  <si>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</si>
  <si>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</si>
  <si>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</si>
  <si>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</si>
  <si>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</si>
  <si>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</si>
  <si>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</si>
  <si>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</si>
  <si>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</si>
  <si>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</si>
  <si>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</si>
  <si>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</si>
  <si>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</si>
  <si>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</si>
  <si>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</si>
  <si>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</si>
  <si>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</si>
  <si>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</si>
  <si>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</si>
  <si>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</si>
  <si>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</si>
  <si>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</si>
  <si>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</si>
  <si>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</si>
  <si>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</si>
  <si>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</si>
  <si>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</si>
  <si>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</si>
  <si>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</si>
  <si>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</si>
  <si>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</si>
  <si>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</si>
  <si>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</si>
  <si>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</si>
  <si>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</si>
  <si>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</si>
  <si>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</si>
  <si>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</si>
  <si>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</si>
  <si>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</si>
  <si>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</si>
  <si>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</si>
  <si>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</si>
  <si>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</si>
  <si>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</si>
  <si>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</si>
  <si>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</si>
  <si>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</si>
  <si>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</si>
  <si>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</si>
  <si>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</si>
  <si>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</si>
  <si>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</si>
  <si>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</si>
  <si>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</si>
  <si>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</si>
  <si>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</si>
  <si>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</si>
  <si>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</si>
  <si>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</si>
  <si>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</si>
  <si>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</si>
  <si>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</si>
  <si>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</si>
  <si>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</si>
  <si>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</si>
  <si>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</si>
  <si>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</si>
  <si>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</si>
  <si>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</si>
  <si>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</si>
  <si>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</si>
  <si>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</si>
  <si>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</si>
  <si>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</si>
  <si>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</si>
  <si>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</si>
  <si>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</si>
  <si>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</si>
  <si>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</si>
  <si>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</si>
  <si>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</si>
  <si>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</si>
  <si>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</si>
  <si>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</si>
  <si>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</si>
  <si>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</si>
  <si>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</si>
  <si>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</si>
  <si>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</si>
  <si>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</si>
  <si>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</si>
  <si>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</si>
  <si>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</si>
  <si>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</si>
  <si>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</si>
  <si>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</si>
  <si>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</si>
  <si>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</si>
  <si>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</si>
  <si>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</si>
  <si>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</si>
  <si>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</si>
  <si>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</si>
  <si>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</si>
  <si>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</si>
  <si>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</si>
  <si>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</si>
  <si>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</si>
  <si>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</si>
  <si>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</si>
  <si>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</si>
  <si>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</si>
  <si>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</si>
  <si>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</si>
  <si>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</si>
  <si>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</si>
  <si>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</si>
  <si>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</si>
  <si>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</si>
  <si>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</si>
  <si>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</si>
  <si>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</si>
  <si>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</si>
  <si>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</si>
  <si>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</si>
  <si>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</si>
  <si>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</si>
  <si>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</si>
  <si>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</si>
  <si>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</si>
  <si>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</si>
  <si>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</si>
  <si>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</si>
  <si>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</si>
  <si>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</si>
  <si>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</si>
  <si>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</si>
  <si>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</si>
  <si>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</si>
  <si>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</si>
  <si>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</si>
  <si>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</si>
  <si>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</si>
  <si>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</si>
  <si>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</si>
  <si>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</si>
  <si>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</si>
  <si>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</si>
  <si>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</si>
  <si>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</si>
  <si>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</si>
  <si>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</si>
  <si>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</si>
  <si>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</si>
  <si>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</si>
  <si>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</si>
  <si>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</si>
  <si>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</si>
  <si>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</si>
  <si>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</si>
  <si>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</si>
  <si>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</si>
  <si>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</si>
  <si>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</si>
  <si>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</si>
  <si>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</si>
  <si>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</si>
  <si>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</si>
  <si>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</si>
  <si>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</si>
  <si>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</si>
  <si>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</si>
  <si>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</si>
  <si>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</si>
  <si>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</si>
  <si>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</si>
  <si>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</si>
  <si>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</si>
  <si>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</si>
  <si>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</si>
  <si>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</si>
  <si>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</si>
  <si>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</si>
  <si>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</si>
  <si>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</si>
  <si>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</si>
  <si>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</si>
  <si>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</si>
  <si>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</si>
  <si>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</si>
  <si>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</si>
  <si>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</si>
  <si>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</si>
  <si>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</si>
  <si>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</si>
  <si>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</si>
  <si>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</si>
  <si>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</si>
  <si>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</si>
  <si>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</si>
  <si>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</si>
  <si>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</si>
  <si>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</si>
  <si>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</si>
  <si>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</si>
  <si>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</si>
  <si>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</si>
  <si>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</si>
  <si>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</si>
  <si>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</si>
  <si>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</si>
  <si>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</si>
  <si>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</si>
  <si>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</si>
  <si>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</si>
  <si>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</si>
  <si>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</si>
  <si>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</si>
  <si>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</si>
  <si>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</si>
  <si>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</si>
  <si>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</si>
  <si>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</si>
  <si>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</si>
  <si>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</si>
  <si>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</si>
  <si>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</si>
  <si>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</si>
  <si>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</si>
  <si>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</si>
  <si>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</si>
  <si>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</si>
  <si>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</si>
  <si>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</si>
  <si>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</si>
  <si>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</si>
  <si>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</si>
  <si>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</si>
  <si>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</si>
  <si>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</si>
  <si>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</si>
  <si>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</si>
  <si>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</si>
  <si>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</si>
  <si>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</si>
  <si>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</si>
  <si>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</si>
  <si>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</si>
  <si>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</si>
  <si>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</si>
  <si>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</si>
  <si>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</si>
  <si>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</si>
  <si>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</si>
  <si>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</si>
  <si>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</si>
  <si>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</si>
  <si>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</si>
  <si>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</si>
  <si>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</si>
  <si>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</si>
  <si>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</si>
  <si>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</si>
  <si>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</si>
  <si>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</si>
  <si>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</si>
  <si>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</si>
  <si>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</si>
  <si>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</si>
  <si>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</si>
  <si>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</si>
  <si>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</si>
  <si>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</si>
  <si>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</si>
  <si>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</si>
  <si>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</si>
  <si>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</si>
  <si>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</si>
  <si>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</si>
  <si>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</si>
  <si>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</si>
  <si>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</si>
  <si>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</si>
  <si>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</si>
  <si>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</si>
  <si>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</si>
  <si>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</si>
  <si>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</si>
  <si>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</si>
  <si>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</si>
  <si>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</si>
  <si>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</si>
  <si>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</si>
  <si>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</si>
  <si>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</si>
  <si>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</si>
  <si>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</si>
  <si>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</si>
  <si>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</si>
  <si>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</si>
  <si>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</si>
  <si>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</si>
  <si>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</si>
  <si>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</si>
  <si>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</si>
  <si>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</si>
  <si>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</si>
  <si>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</si>
  <si>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</si>
  <si>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</si>
  <si>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</si>
  <si>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</si>
  <si>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</si>
  <si>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</si>
  <si>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</si>
  <si>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</si>
  <si>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</si>
  <si>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</si>
  <si>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</si>
  <si>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</si>
  <si>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</si>
  <si>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</si>
  <si>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</si>
  <si>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</si>
  <si>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</si>
  <si>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</si>
  <si>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</si>
  <si>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</si>
  <si>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</si>
  <si>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</si>
  <si>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</si>
  <si>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</si>
  <si>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</si>
  <si>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</si>
  <si>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</si>
  <si>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</si>
  <si>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</si>
  <si>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</si>
  <si>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</si>
  <si>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</si>
  <si>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</si>
  <si>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</si>
  <si>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</si>
  <si>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</si>
  <si>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</si>
  <si>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</si>
  <si>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</si>
  <si>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</si>
  <si>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</si>
  <si>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</si>
  <si>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</si>
  <si>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</si>
  <si>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</si>
  <si>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</si>
  <si>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</si>
  <si>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</si>
  <si>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</si>
  <si>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</si>
  <si>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</si>
  <si>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</si>
  <si>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</si>
  <si>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</si>
  <si>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</si>
  <si>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</si>
  <si>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</si>
  <si>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</si>
  <si>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</si>
  <si>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</si>
  <si>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</si>
  <si>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</si>
  <si>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</si>
  <si>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</si>
  <si>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</si>
  <si>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</si>
  <si>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</si>
  <si>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</si>
  <si>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</si>
  <si>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</si>
  <si>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</si>
  <si>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</si>
  <si>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</si>
  <si>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</si>
  <si>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</si>
  <si>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</si>
  <si>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</si>
  <si>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</si>
  <si>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</si>
  <si>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</si>
  <si>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</si>
  <si>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</si>
  <si>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</si>
  <si>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</si>
  <si>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</si>
  <si>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</si>
  <si>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</si>
  <si>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</si>
  <si>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</si>
  <si>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</si>
  <si>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</si>
  <si>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</si>
  <si>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</si>
  <si>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</si>
  <si>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</si>
  <si>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</si>
  <si>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</si>
  <si>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</si>
  <si>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</si>
  <si>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</si>
  <si>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</si>
  <si>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</si>
  <si>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</si>
  <si>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</si>
  <si>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</si>
  <si>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</si>
  <si>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</si>
  <si>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</si>
  <si>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</si>
  <si>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</si>
  <si>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</si>
  <si>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</si>
  <si>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</si>
  <si>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</si>
  <si>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</si>
  <si>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</si>
  <si>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</si>
  <si>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</si>
  <si>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</si>
  <si>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</si>
  <si>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</si>
  <si>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</si>
  <si>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</si>
  <si>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</si>
  <si>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</si>
  <si>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</si>
  <si>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</si>
  <si>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</si>
  <si>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</si>
  <si>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</si>
  <si>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</si>
  <si>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</si>
  <si>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</si>
  <si>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</si>
  <si>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</si>
  <si>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</si>
  <si>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</si>
  <si>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</si>
  <si>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</si>
  <si>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</si>
  <si>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</si>
  <si>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</si>
  <si>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</si>
  <si>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</si>
  <si>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</si>
  <si>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</si>
  <si>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</si>
  <si>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</si>
  <si>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</si>
  <si>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</si>
  <si>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</si>
  <si>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</si>
  <si>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</si>
  <si>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</si>
  <si>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</si>
  <si>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</si>
  <si>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</si>
  <si>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</si>
  <si>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</si>
  <si>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</si>
  <si>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</si>
  <si>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</si>
  <si>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</si>
  <si>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</si>
  <si>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</si>
  <si>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</si>
  <si>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</si>
  <si>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</si>
  <si>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</si>
  <si>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</si>
  <si>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</si>
  <si>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</si>
  <si>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</si>
  <si>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</si>
  <si>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</si>
  <si>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</si>
  <si>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</si>
  <si>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</si>
  <si>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</si>
  <si>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</si>
  <si>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</si>
  <si>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</si>
  <si>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</si>
  <si>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</si>
  <si>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</si>
  <si>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</si>
  <si>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</si>
  <si>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</si>
  <si>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</si>
  <si>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</si>
  <si>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</si>
  <si>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</si>
  <si>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</si>
  <si>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</si>
  <si>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</si>
  <si>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</si>
  <si>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</si>
  <si>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</si>
  <si>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</si>
  <si>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</si>
  <si>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</si>
  <si>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</si>
  <si>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</si>
  <si>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</si>
  <si>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</si>
  <si>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</si>
  <si>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</si>
  <si>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</si>
  <si>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</si>
  <si>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</si>
  <si>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</si>
  <si>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</si>
  <si>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</si>
  <si>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</si>
  <si>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</si>
  <si>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</si>
  <si>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</si>
  <si>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</si>
  <si>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</si>
  <si>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</si>
  <si>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</si>
  <si>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</si>
  <si>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</si>
  <si>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</si>
  <si>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</si>
  <si>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</si>
  <si>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</si>
  <si>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</si>
  <si>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</si>
  <si>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</si>
  <si>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</si>
  <si>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</si>
  <si>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</si>
  <si>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</si>
  <si>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</si>
  <si>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</si>
  <si>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</si>
  <si>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</si>
  <si>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</si>
  <si>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</si>
  <si>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</si>
  <si>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</si>
  <si>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</si>
  <si>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</si>
  <si>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</si>
  <si>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</si>
  <si>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</si>
  <si>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</si>
  <si>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</si>
  <si>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</si>
  <si>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</si>
  <si>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</si>
  <si>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</si>
  <si>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</si>
  <si>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</si>
  <si>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</si>
  <si>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</si>
  <si>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</si>
  <si>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</si>
  <si>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</si>
  <si>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</si>
  <si>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</si>
  <si>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</si>
  <si>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</si>
  <si>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</si>
  <si>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</si>
  <si>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</si>
  <si>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</si>
  <si>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</si>
  <si>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</si>
  <si>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</si>
  <si>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</si>
  <si>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</si>
  <si>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</si>
  <si>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</si>
  <si>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</si>
  <si>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</si>
  <si>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</si>
  <si>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</si>
  <si>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</si>
  <si>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</si>
  <si>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</si>
  <si>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</si>
  <si>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</si>
  <si>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</si>
  <si>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</si>
  <si>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</si>
  <si>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</si>
  <si>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</si>
  <si>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</si>
  <si>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</si>
  <si>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</si>
  <si>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</si>
  <si>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</si>
  <si>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</si>
  <si>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</si>
  <si>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</si>
  <si>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</si>
  <si>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</si>
  <si>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</si>
  <si>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</si>
  <si>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</si>
  <si>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</si>
  <si>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</si>
  <si>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</si>
  <si>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</si>
  <si>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</si>
  <si>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</si>
  <si>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</si>
  <si>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</si>
  <si>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</si>
  <si>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</si>
  <si>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</si>
  <si>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</si>
  <si>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</si>
  <si>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</si>
  <si>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</si>
  <si>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</si>
  <si>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</si>
  <si>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</si>
  <si>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</si>
  <si>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</si>
  <si>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</si>
  <si>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</si>
  <si>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</si>
  <si>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</si>
  <si>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</si>
  <si>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</si>
  <si>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</si>
  <si>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</si>
  <si>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</si>
  <si>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</si>
  <si>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</si>
  <si>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</si>
  <si>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</si>
  <si>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</si>
  <si>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</si>
  <si>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</si>
  <si>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</si>
  <si>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</si>
  <si>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</si>
  <si>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</si>
  <si>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</si>
  <si>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</si>
  <si>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</si>
  <si>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</si>
  <si>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</si>
  <si>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</si>
  <si>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</si>
  <si>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</si>
  <si>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</si>
  <si>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</si>
  <si>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</si>
  <si>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</si>
  <si>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</si>
  <si>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</si>
  <si>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</si>
  <si>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</si>
  <si>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</si>
  <si>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</si>
  <si>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</si>
  <si>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</si>
  <si>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</si>
  <si>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</si>
  <si>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</si>
  <si>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</si>
  <si>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</si>
  <si>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</si>
  <si>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</si>
  <si>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</si>
  <si>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</si>
  <si>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</si>
  <si>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</si>
  <si>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</si>
  <si>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</si>
  <si>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</si>
  <si>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</si>
  <si>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</si>
  <si>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</si>
  <si>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</si>
  <si>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</si>
  <si>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</si>
  <si>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</si>
  <si>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</si>
  <si>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</si>
  <si>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</si>
  <si>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</si>
  <si>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</si>
  <si>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</si>
  <si>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</si>
  <si>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</si>
  <si>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</si>
  <si>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</si>
  <si>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</si>
  <si>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</si>
  <si>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</si>
  <si>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</si>
  <si>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</si>
  <si>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</si>
  <si>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</si>
  <si>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</si>
  <si>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</si>
  <si>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</si>
  <si>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</si>
  <si>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</si>
  <si>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</si>
  <si>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</si>
  <si>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</si>
  <si>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</si>
  <si>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</si>
  <si>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</si>
  <si>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</si>
  <si>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</si>
  <si>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</si>
  <si>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</si>
  <si>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</si>
  <si>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</si>
  <si>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</si>
  <si>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</si>
  <si>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</si>
  <si>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</si>
  <si>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</si>
  <si>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</si>
  <si>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</si>
  <si>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</si>
  <si>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</si>
  <si>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</si>
  <si>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</si>
  <si>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</si>
  <si>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</si>
  <si>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</si>
  <si>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</si>
  <si>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</si>
  <si>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</si>
  <si>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</si>
  <si>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</si>
  <si>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</si>
  <si>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</si>
  <si>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</si>
  <si>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</si>
  <si>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</si>
  <si>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</si>
  <si>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</si>
  <si>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</si>
  <si>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</si>
  <si>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</si>
  <si>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</si>
  <si>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</si>
  <si>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</si>
  <si>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</si>
  <si>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</si>
  <si>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</si>
  <si>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</si>
  <si>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</si>
  <si>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</si>
  <si>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</si>
  <si>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</si>
  <si>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</si>
  <si>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</si>
  <si>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</si>
  <si>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</si>
  <si>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</si>
  <si>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</si>
  <si>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</si>
  <si>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</si>
  <si>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</si>
  <si>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</si>
  <si>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</si>
  <si>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</si>
  <si>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</si>
  <si>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</si>
  <si>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</si>
  <si>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</si>
  <si>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</si>
  <si>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</si>
  <si>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</si>
  <si>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</si>
  <si>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</si>
  <si>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</si>
  <si>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</si>
  <si>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</si>
  <si>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</si>
  <si>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</si>
  <si>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</si>
  <si>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</si>
  <si>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</si>
  <si>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</si>
  <si>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</si>
  <si>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</si>
  <si>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</si>
  <si>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</si>
  <si>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</si>
  <si>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</si>
  <si>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</si>
  <si>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</si>
  <si>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</si>
  <si>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</si>
  <si>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</si>
  <si>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</si>
  <si>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</si>
  <si>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</si>
  <si>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</si>
  <si>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</si>
  <si>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</si>
  <si>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</si>
  <si>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</si>
  <si>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</si>
  <si>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</si>
  <si>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</si>
  <si>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</si>
  <si>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</si>
  <si>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</si>
  <si>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</si>
  <si>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</si>
  <si>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</si>
  <si>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</si>
  <si>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</si>
  <si>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</si>
  <si>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</si>
  <si>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</si>
  <si>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</si>
  <si>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</si>
  <si>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</si>
  <si>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</si>
  <si>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</si>
  <si>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</si>
  <si>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</si>
  <si>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</si>
  <si>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</si>
  <si>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</si>
  <si>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</si>
  <si>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</si>
  <si>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</si>
  <si>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</si>
  <si>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</si>
  <si>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</si>
  <si>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</si>
  <si>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</si>
  <si>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</si>
  <si>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</si>
  <si>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</si>
  <si>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</si>
  <si>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</si>
  <si>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</si>
  <si>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</si>
  <si>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</si>
  <si>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</si>
  <si>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</si>
  <si>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</si>
  <si>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</si>
  <si>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</si>
  <si>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</si>
  <si>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</si>
  <si>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</si>
  <si>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</si>
  <si>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</si>
  <si>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</si>
  <si>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</si>
  <si>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</si>
  <si>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</si>
  <si>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</si>
  <si>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</si>
  <si>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</si>
  <si>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</si>
  <si>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</si>
  <si>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</si>
  <si>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</si>
  <si>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</si>
  <si>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</si>
  <si>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</si>
  <si>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</si>
  <si>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</si>
  <si>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</si>
  <si>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</si>
  <si>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</si>
  <si>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</si>
  <si>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</si>
  <si>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</si>
  <si>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</si>
  <si>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</si>
  <si>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</si>
  <si>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</si>
  <si>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</si>
  <si>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</si>
  <si>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</si>
  <si>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</si>
  <si>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</si>
  <si>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</si>
  <si>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</si>
  <si>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</si>
  <si>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</si>
  <si>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</si>
  <si>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</si>
  <si>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</si>
  <si>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</si>
  <si>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</si>
  <si>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</si>
  <si>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</si>
  <si>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</si>
  <si>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</si>
  <si>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</si>
  <si>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</si>
  <si>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</si>
  <si>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</si>
  <si>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</si>
  <si>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</si>
  <si>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</si>
  <si>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</si>
  <si>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</si>
  <si>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</si>
  <si>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</si>
  <si>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</si>
  <si>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</si>
  <si>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</si>
  <si>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</si>
  <si>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</si>
  <si>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</si>
  <si>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</si>
  <si>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</si>
  <si>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</si>
  <si>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</si>
  <si>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</si>
  <si>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</si>
  <si>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</si>
  <si>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</si>
  <si>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</si>
  <si>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</si>
  <si>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</si>
  <si>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</si>
  <si>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</si>
  <si>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</si>
  <si>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</si>
  <si>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</si>
  <si>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</si>
  <si>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</si>
  <si>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</si>
  <si>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</si>
  <si>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</si>
  <si>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</si>
  <si>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</si>
  <si>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</si>
  <si>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</si>
  <si>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</si>
  <si>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</si>
  <si>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</si>
  <si>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</si>
  <si>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</si>
  <si>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</si>
  <si>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</si>
  <si>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</si>
  <si>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</si>
  <si>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</si>
  <si>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</si>
  <si>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</si>
  <si>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</si>
  <si>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</si>
  <si>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</si>
  <si>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</si>
  <si>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</si>
  <si>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</si>
  <si>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</si>
  <si>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</si>
  <si>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</si>
  <si>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</si>
  <si>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</si>
  <si>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</si>
  <si>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</si>
  <si>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</si>
  <si>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</si>
  <si>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</si>
  <si>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</si>
  <si>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</si>
  <si>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</si>
  <si>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</si>
  <si>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</si>
  <si>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</si>
  <si>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</si>
  <si>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</si>
  <si>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</si>
  <si>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</si>
  <si>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</si>
  <si>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</si>
  <si>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</si>
  <si>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</si>
  <si>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</si>
  <si>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</si>
  <si>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</si>
  <si>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</si>
  <si>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</si>
  <si>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</si>
  <si>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</si>
  <si>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</si>
  <si>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</si>
  <si>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</si>
  <si>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</si>
  <si>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</si>
  <si>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</si>
  <si>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</si>
  <si>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</si>
  <si>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</si>
  <si>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</si>
  <si>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</si>
  <si>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</si>
  <si>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</si>
  <si>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</si>
  <si>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</si>
  <si>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</si>
  <si>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</si>
  <si>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</si>
  <si>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</si>
  <si>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</si>
  <si>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</si>
  <si>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</si>
  <si>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</si>
  <si>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</si>
  <si>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</si>
  <si>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</si>
  <si>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</si>
  <si>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</si>
  <si>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</si>
  <si>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</si>
  <si>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</si>
  <si>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</si>
  <si>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</si>
  <si>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</si>
  <si>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</si>
  <si>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</si>
  <si>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</si>
  <si>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</si>
  <si>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</si>
  <si>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</si>
  <si>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</si>
  <si>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</si>
  <si>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</si>
  <si>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</si>
  <si>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</si>
  <si>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</si>
  <si>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</si>
  <si>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</si>
  <si>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</si>
  <si>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</si>
  <si>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</si>
  <si>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</si>
  <si>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</si>
  <si>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</si>
  <si>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</si>
  <si>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</si>
  <si>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</si>
  <si>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</si>
  <si>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</si>
  <si>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</si>
  <si>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</si>
  <si>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</si>
  <si>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</si>
  <si>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</si>
  <si>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</si>
  <si>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</si>
  <si>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</si>
  <si>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</si>
  <si>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</si>
  <si>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</si>
  <si>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</si>
  <si>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</si>
  <si>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</si>
  <si>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</si>
  <si>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</si>
  <si>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</si>
  <si>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</si>
  <si>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</si>
  <si>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</si>
  <si>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</si>
  <si>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</si>
  <si>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</si>
  <si>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</si>
  <si>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</si>
  <si>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</si>
  <si>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</si>
  <si>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</si>
  <si>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</si>
  <si>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</si>
  <si>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</si>
  <si>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</si>
  <si>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</si>
  <si>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</si>
  <si>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</si>
  <si>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</si>
  <si>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</si>
  <si>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</si>
  <si>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</si>
  <si>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</si>
  <si>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</si>
  <si>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</si>
  <si>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</si>
  <si>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</si>
  <si>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</si>
  <si>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</si>
  <si>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</si>
  <si>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</si>
  <si>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</si>
  <si>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</si>
  <si>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</si>
  <si>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</si>
  <si>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</si>
  <si>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</si>
  <si>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</si>
  <si>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</si>
  <si>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</si>
  <si>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</si>
  <si>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</si>
  <si>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</si>
  <si>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</si>
  <si>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</si>
  <si>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</si>
  <si>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</si>
  <si>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</si>
  <si>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</si>
  <si>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</si>
  <si>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</si>
  <si>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</si>
  <si>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</si>
  <si>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</si>
  <si>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</si>
  <si>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</si>
  <si>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</si>
  <si>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</si>
  <si>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</si>
  <si>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</si>
  <si>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</si>
  <si>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</si>
  <si>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</si>
  <si>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</si>
  <si>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</si>
  <si>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</si>
  <si>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</si>
  <si>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</si>
  <si>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</si>
  <si>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</si>
  <si>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</si>
  <si>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</si>
  <si>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</si>
  <si>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</si>
  <si>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</si>
  <si>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</si>
  <si>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</si>
  <si>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</si>
  <si>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</si>
  <si>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</si>
  <si>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</si>
  <si>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</si>
  <si>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</si>
  <si>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</si>
  <si>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</si>
  <si>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</si>
  <si>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</si>
  <si>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</si>
  <si>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</si>
  <si>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</si>
  <si>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</si>
  <si>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</si>
  <si>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</si>
  <si>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</si>
  <si>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</si>
  <si>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</si>
  <si>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</si>
  <si>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</si>
  <si>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</si>
  <si>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</si>
  <si>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</si>
  <si>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</si>
  <si>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</si>
  <si>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</si>
  <si>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</si>
  <si>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</si>
  <si>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</si>
  <si>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</si>
  <si>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</si>
  <si>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</si>
  <si>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</si>
  <si>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</si>
  <si>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</si>
  <si>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</si>
  <si>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</si>
  <si>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</si>
  <si>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</si>
  <si>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</si>
  <si>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</si>
  <si>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</si>
  <si>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</si>
  <si>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</si>
  <si>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</si>
  <si>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</si>
  <si>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</si>
  <si>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</si>
  <si>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</si>
  <si>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</si>
  <si>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</si>
  <si>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</si>
  <si>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</si>
  <si>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</si>
  <si>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</si>
  <si>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</si>
  <si>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</si>
  <si>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</si>
  <si>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</si>
  <si>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</si>
  <si>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</si>
  <si>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</si>
  <si>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</si>
  <si>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</si>
  <si>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</si>
  <si>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</si>
  <si>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</si>
  <si>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</si>
  <si>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</si>
  <si>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</si>
  <si>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</si>
  <si>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</si>
  <si>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</si>
  <si>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</si>
  <si>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</si>
  <si>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</si>
  <si>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</si>
  <si>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</si>
  <si>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</si>
  <si>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</si>
  <si>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</si>
  <si>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</si>
  <si>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</si>
  <si>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</si>
  <si>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</si>
  <si>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</si>
  <si>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</si>
  <si>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</si>
  <si>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</si>
  <si>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</si>
  <si>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</si>
  <si>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</si>
  <si>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</si>
  <si>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</si>
  <si>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</si>
  <si>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</si>
  <si>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</si>
  <si>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</si>
  <si>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</si>
  <si>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</si>
  <si>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</si>
  <si>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</si>
  <si>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</si>
  <si>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</si>
  <si>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</si>
  <si>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</si>
  <si>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</si>
  <si>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</si>
  <si>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</si>
  <si>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</si>
  <si>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</si>
  <si>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</si>
  <si>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</si>
  <si>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</si>
  <si>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</si>
  <si>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</si>
  <si>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</si>
  <si>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</si>
  <si>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</si>
  <si>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</si>
  <si>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</si>
  <si>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</si>
  <si>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</si>
  <si>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</si>
  <si>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</si>
  <si>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</si>
  <si>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</si>
  <si>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</si>
  <si>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</si>
  <si>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</si>
  <si>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</si>
  <si>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</si>
  <si>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</si>
  <si>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</si>
  <si>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</si>
  <si>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</si>
  <si>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</si>
  <si>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</si>
  <si>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</si>
  <si>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</si>
  <si>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</si>
  <si>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</si>
  <si>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</si>
  <si>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</si>
  <si>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</si>
  <si>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</si>
  <si>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</si>
  <si>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</si>
  <si>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</si>
  <si>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</si>
  <si>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</si>
  <si>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</si>
  <si>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</si>
  <si>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</si>
  <si>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</si>
  <si>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</si>
  <si>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</si>
  <si>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</si>
  <si>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</si>
  <si>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</si>
  <si>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</si>
  <si>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</si>
  <si>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</si>
  <si>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</si>
  <si>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</si>
  <si>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</si>
  <si>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</si>
  <si>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</si>
  <si>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</si>
  <si>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</si>
  <si>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</si>
  <si>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</si>
  <si>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</si>
  <si>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</si>
  <si>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</si>
  <si>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</si>
  <si>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</si>
  <si>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</si>
  <si>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</si>
  <si>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</si>
  <si>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</si>
  <si>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</si>
  <si>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</si>
  <si>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</si>
  <si>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</si>
  <si>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</si>
  <si>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</si>
  <si>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</si>
  <si>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</si>
  <si>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</si>
  <si>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</si>
  <si>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</si>
  <si>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</si>
  <si>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</si>
  <si>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</si>
  <si>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</si>
  <si>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</si>
  <si>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</si>
  <si>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</si>
  <si>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</si>
  <si>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</si>
  <si>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</si>
  <si>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</si>
  <si>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</si>
  <si>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</si>
  <si>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</si>
  <si>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</si>
  <si>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</si>
  <si>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</si>
  <si>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</si>
  <si>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</si>
  <si>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</si>
  <si>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</si>
  <si>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</si>
  <si>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</si>
  <si>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</si>
  <si>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</si>
  <si>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</si>
  <si>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</si>
  <si>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</si>
  <si>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</si>
  <si>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</si>
  <si>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</si>
  <si>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</si>
  <si>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</si>
  <si>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</si>
  <si>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</si>
  <si>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</si>
  <si>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</si>
  <si>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</si>
  <si>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</si>
  <si>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</si>
  <si>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</si>
  <si>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</si>
  <si>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</si>
  <si>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</si>
  <si>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</si>
  <si>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</si>
  <si>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</si>
  <si>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</si>
  <si>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</si>
  <si>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</si>
  <si>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</si>
  <si>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</si>
  <si>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</si>
  <si>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</si>
  <si>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</si>
  <si>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</si>
  <si>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</si>
  <si>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</si>
  <si>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</si>
  <si>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</si>
  <si>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</si>
  <si>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</si>
  <si>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</si>
  <si>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</si>
  <si>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</si>
  <si>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</si>
  <si>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</si>
  <si>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</si>
  <si>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</si>
  <si>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</si>
  <si>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</si>
  <si>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</si>
  <si>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</si>
  <si>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</si>
  <si>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</si>
  <si>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</si>
  <si>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</si>
  <si>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</si>
  <si>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</si>
  <si>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</si>
  <si>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</si>
  <si>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</si>
  <si>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</si>
  <si>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</si>
  <si>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</si>
  <si>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</si>
  <si>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</si>
  <si>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</si>
  <si>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</si>
  <si>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</si>
  <si>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</si>
  <si>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</si>
  <si>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</si>
  <si>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</si>
  <si>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</si>
  <si>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</si>
  <si>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</si>
  <si>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</si>
  <si>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</si>
  <si>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</si>
  <si>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</si>
  <si>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</si>
  <si>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</si>
  <si>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</si>
  <si>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</si>
  <si>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</si>
  <si>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</si>
  <si>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</si>
  <si>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</si>
  <si>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</si>
  <si>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</si>
  <si>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</si>
  <si>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</si>
  <si>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</si>
  <si>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</si>
  <si>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</si>
  <si>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</si>
  <si>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</si>
  <si>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</si>
  <si>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</si>
  <si>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</si>
  <si>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</si>
  <si>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</si>
  <si>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</si>
  <si>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</si>
  <si>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</si>
  <si>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</si>
  <si>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</si>
  <si>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</si>
  <si>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</si>
  <si>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</si>
  <si>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</si>
  <si>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</si>
  <si>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</si>
  <si>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</si>
  <si>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</si>
  <si>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</si>
  <si>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</si>
  <si>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</si>
  <si>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</si>
  <si>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</si>
  <si>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</si>
  <si>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</si>
  <si>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</si>
  <si>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</si>
  <si>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</si>
  <si>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</si>
  <si>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</si>
  <si>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</si>
  <si>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</si>
  <si>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</si>
  <si>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</si>
  <si>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</si>
  <si>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</si>
  <si>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</si>
  <si>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</si>
  <si>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</si>
  <si>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</si>
  <si>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</si>
  <si>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</si>
  <si>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</si>
  <si>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</si>
  <si>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</si>
  <si>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</si>
  <si>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</si>
  <si>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</si>
  <si>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</si>
  <si>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</si>
  <si>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</si>
  <si>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</si>
  <si>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</si>
  <si>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</si>
  <si>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</si>
  <si>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</si>
  <si>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</si>
  <si>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</si>
  <si>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</si>
  <si>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</si>
  <si>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</si>
  <si>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</si>
  <si>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</si>
  <si>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</si>
  <si>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</si>
  <si>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</si>
  <si>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</si>
  <si>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</si>
  <si>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</si>
  <si>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</si>
  <si>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</si>
  <si>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</si>
  <si>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</si>
  <si>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</si>
  <si>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</si>
  <si>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</si>
  <si>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</si>
  <si>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</si>
  <si>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</si>
  <si>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</si>
  <si>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</si>
  <si>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</si>
  <si>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</si>
  <si>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</si>
  <si>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</si>
  <si>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</si>
  <si>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</si>
  <si>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</si>
  <si>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</si>
  <si>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</si>
  <si>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</si>
  <si>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</si>
  <si>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</si>
  <si>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</si>
  <si>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</si>
  <si>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</si>
  <si>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</si>
  <si>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</si>
  <si>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</si>
  <si>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</si>
  <si>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</si>
  <si>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</si>
  <si>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</si>
  <si>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</si>
  <si>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</si>
  <si>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</si>
  <si>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</si>
  <si>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</si>
  <si>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</si>
  <si>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</si>
  <si>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</si>
  <si>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</si>
  <si>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</si>
  <si>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</si>
  <si>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</si>
  <si>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</si>
  <si>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</si>
  <si>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</si>
  <si>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</si>
  <si>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</si>
  <si>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</si>
  <si>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</si>
  <si>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</si>
  <si>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</si>
  <si>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</si>
  <si>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</si>
  <si>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</si>
  <si>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</si>
  <si>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</si>
  <si>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</si>
  <si>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</si>
  <si>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</si>
  <si>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</si>
  <si>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</si>
  <si>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</si>
  <si>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</si>
  <si>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</si>
  <si>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</si>
  <si>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</si>
  <si>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</si>
  <si>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</si>
  <si>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</si>
  <si>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</si>
  <si>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</si>
  <si>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</si>
  <si>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</si>
  <si>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</si>
  <si>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</si>
  <si>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</si>
  <si>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</si>
  <si>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</si>
  <si>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</si>
  <si>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</si>
  <si>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</si>
  <si>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</si>
  <si>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</si>
  <si>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</si>
  <si>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</si>
  <si>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</si>
  <si>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</si>
  <si>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</si>
  <si>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</si>
  <si>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</si>
  <si>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</si>
  <si>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</si>
  <si>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</si>
  <si>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</si>
  <si>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</si>
  <si>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</si>
  <si>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</si>
  <si>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</si>
  <si>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</si>
  <si>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</si>
  <si>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</si>
  <si>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</si>
  <si>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</si>
  <si>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</si>
  <si>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</si>
  <si>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</si>
  <si>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</si>
  <si>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</si>
  <si>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</si>
  <si>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</si>
  <si>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</si>
  <si>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</si>
  <si>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</si>
  <si>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</si>
  <si>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</si>
  <si>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</si>
  <si>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</si>
  <si>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</si>
  <si>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</si>
  <si>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</si>
  <si>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</si>
  <si>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</si>
  <si>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</si>
  <si>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</si>
  <si>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</si>
  <si>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</si>
  <si>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</si>
  <si>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</si>
  <si>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</si>
  <si>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</si>
  <si>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</si>
  <si>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</si>
  <si>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</si>
  <si>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</si>
  <si>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</si>
  <si>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</si>
  <si>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</si>
  <si>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</si>
  <si>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</si>
  <si>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</si>
  <si>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</si>
  <si>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</si>
  <si>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</si>
  <si>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</si>
  <si>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</si>
  <si>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</si>
  <si>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</si>
  <si>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</si>
  <si>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</si>
  <si>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</si>
  <si>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</si>
  <si>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</si>
  <si>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</si>
  <si>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</si>
  <si>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</si>
  <si>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</si>
  <si>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</si>
  <si>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</si>
  <si>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</si>
  <si>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</si>
  <si>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</si>
  <si>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</si>
  <si>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</si>
  <si>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</si>
  <si>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</si>
  <si>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</si>
  <si>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</si>
  <si>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</si>
  <si>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</si>
  <si>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</si>
  <si>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</si>
  <si>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</si>
  <si>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</si>
  <si>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</si>
  <si>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</si>
  <si>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</si>
  <si>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</si>
  <si>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</si>
  <si>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</si>
  <si>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</si>
  <si>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</si>
  <si>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</si>
  <si>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</si>
  <si>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</si>
  <si>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</si>
  <si>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</si>
  <si>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</si>
  <si>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</si>
  <si>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</si>
  <si>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</si>
  <si>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</si>
  <si>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</si>
  <si>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</si>
  <si>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</si>
  <si>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</si>
  <si>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</si>
  <si>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</si>
  <si>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</si>
  <si>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</si>
  <si>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</si>
  <si>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</si>
  <si>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</si>
  <si>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</si>
  <si>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</si>
  <si>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</si>
  <si>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</si>
  <si>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</si>
  <si>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</si>
  <si>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</si>
  <si>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</si>
  <si>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</si>
  <si>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</si>
  <si>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</si>
  <si>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</si>
  <si>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</si>
  <si>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</si>
  <si>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</si>
  <si>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</si>
  <si>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</si>
  <si>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</si>
  <si>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</si>
  <si>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</si>
  <si>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</si>
  <si>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</si>
  <si>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</si>
  <si>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</si>
  <si>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</si>
  <si>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</si>
  <si>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</si>
  <si>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</si>
  <si>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</si>
  <si>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</si>
  <si>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</si>
  <si>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</si>
  <si>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</si>
  <si>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</si>
  <si>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</si>
  <si>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</si>
  <si>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</si>
  <si>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</si>
  <si>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</si>
  <si>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</si>
  <si>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</si>
  <si>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</si>
  <si>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</si>
  <si>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</si>
  <si>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</si>
  <si>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</si>
  <si>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</si>
  <si>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</si>
  <si>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</si>
  <si>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</si>
  <si>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</si>
  <si>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</si>
  <si>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</si>
  <si>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</si>
  <si>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</si>
  <si>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</si>
  <si>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</si>
  <si>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</si>
  <si>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</si>
  <si>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</si>
  <si>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</si>
  <si>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</si>
  <si>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</si>
  <si>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</si>
  <si>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</si>
  <si>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</si>
  <si>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</si>
  <si>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</si>
  <si>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</si>
  <si>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</si>
  <si>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</si>
  <si>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</si>
  <si>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</si>
  <si>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</si>
  <si>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</si>
  <si>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</si>
  <si>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</si>
  <si>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</si>
  <si>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</si>
  <si>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</si>
  <si>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</si>
  <si>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</si>
  <si>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</si>
  <si>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</si>
  <si>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</si>
  <si>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</si>
  <si>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</si>
  <si>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</si>
  <si>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</si>
  <si>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</si>
  <si>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</si>
  <si>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</si>
  <si>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</si>
  <si>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</si>
  <si>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</si>
  <si>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</si>
  <si>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</si>
  <si>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</si>
  <si>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</si>
  <si>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</si>
  <si>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</si>
  <si>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</si>
  <si>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</si>
  <si>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</si>
  <si>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</si>
  <si>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</si>
  <si>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</si>
  <si>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</si>
  <si>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</si>
  <si>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</si>
  <si>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</si>
  <si>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</si>
  <si>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</si>
  <si>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</si>
  <si>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</si>
  <si>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</si>
  <si>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</si>
  <si>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</si>
  <si>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</si>
  <si>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</si>
  <si>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</si>
  <si>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</si>
  <si>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</si>
  <si>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</si>
  <si>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</si>
  <si>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</si>
  <si>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</si>
  <si>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</si>
  <si>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</si>
  <si>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</si>
  <si>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</si>
  <si>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</si>
  <si>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</si>
  <si>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</si>
  <si>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</si>
  <si>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</si>
  <si>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</si>
  <si>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</si>
  <si>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</si>
  <si>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</si>
  <si>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</si>
  <si>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</si>
  <si>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</si>
  <si>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</si>
  <si>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</si>
  <si>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</si>
  <si>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</si>
  <si>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</si>
  <si>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</si>
  <si>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</si>
  <si>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</si>
  <si>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</si>
  <si>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</si>
  <si>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</si>
  <si>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</si>
  <si>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</si>
  <si>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</si>
  <si>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</si>
  <si>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</si>
  <si>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</si>
  <si>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</si>
  <si>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</si>
  <si>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</si>
  <si>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</si>
  <si>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</si>
  <si>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</si>
  <si>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</si>
  <si>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</si>
  <si>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</si>
  <si>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</si>
  <si>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</si>
  <si>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</si>
  <si>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</si>
  <si>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</si>
  <si>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</si>
  <si>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</si>
  <si>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</si>
  <si>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</si>
  <si>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</si>
  <si>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</si>
  <si>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</si>
  <si>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</si>
  <si>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</si>
  <si>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</si>
  <si>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</si>
  <si>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</si>
  <si>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</si>
  <si>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</si>
  <si>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</si>
  <si>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</si>
  <si>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</si>
  <si>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</si>
  <si>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</si>
  <si>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</si>
  <si>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</si>
  <si>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</si>
  <si>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</si>
  <si>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</si>
  <si>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</si>
  <si>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</si>
  <si>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</si>
  <si>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</si>
  <si>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</si>
  <si>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</si>
  <si>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</si>
  <si>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</si>
  <si>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</si>
  <si>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</si>
  <si>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</si>
  <si>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</si>
  <si>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</si>
  <si>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</si>
  <si>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</si>
  <si>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</si>
  <si>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</si>
  <si>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</si>
  <si>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</si>
  <si>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</si>
  <si>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</si>
  <si>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</si>
  <si>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</si>
  <si>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</si>
  <si>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</si>
  <si>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</si>
  <si>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</si>
  <si>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</si>
  <si>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</si>
  <si>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</si>
  <si>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</si>
  <si>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</si>
  <si>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</si>
  <si>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</si>
  <si>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</si>
  <si>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</si>
  <si>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</si>
  <si>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</si>
  <si>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</si>
  <si>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</si>
  <si>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</si>
  <si>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</si>
  <si>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</si>
  <si>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</si>
  <si>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</si>
  <si>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</si>
  <si>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</si>
  <si>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</si>
  <si>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</si>
  <si>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</si>
  <si>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</si>
  <si>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</si>
  <si>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</si>
  <si>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</si>
  <si>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</si>
  <si>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</si>
  <si>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</si>
  <si>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</si>
  <si>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</si>
  <si>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</si>
  <si>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</si>
  <si>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</si>
  <si>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</si>
  <si>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</si>
  <si>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</si>
  <si>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</si>
  <si>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</si>
  <si>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</si>
  <si>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</si>
  <si>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</si>
  <si>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</si>
  <si>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</si>
  <si>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</si>
  <si>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</si>
  <si>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</si>
  <si>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</si>
  <si>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</si>
  <si>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</si>
  <si>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</si>
  <si>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</si>
  <si>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</si>
  <si>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</si>
  <si>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</si>
  <si>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</si>
  <si>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</si>
  <si>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</si>
  <si>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</si>
  <si>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</si>
  <si>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</si>
  <si>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</si>
  <si>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</si>
  <si>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</si>
  <si>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</si>
  <si>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</si>
  <si>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</si>
  <si>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</si>
  <si>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</si>
  <si>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</si>
  <si>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</si>
  <si>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</si>
  <si>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</si>
  <si>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</si>
  <si>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</si>
  <si>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</si>
  <si>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</si>
  <si>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</si>
  <si>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</si>
  <si>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</si>
  <si>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</si>
  <si>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</si>
  <si>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</si>
  <si>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</si>
  <si>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</si>
  <si>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</si>
  <si>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</si>
  <si>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</si>
  <si>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</si>
  <si>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</si>
  <si>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</si>
  <si>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</si>
  <si>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</si>
  <si>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</si>
  <si>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</si>
  <si>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</si>
  <si>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</si>
  <si>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</si>
  <si>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</si>
  <si>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</si>
  <si>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</si>
  <si>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</si>
  <si>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</si>
  <si>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</si>
  <si>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</si>
  <si>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</si>
  <si>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</si>
  <si>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</si>
  <si>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</si>
  <si>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</si>
  <si>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</si>
  <si>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</si>
  <si>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</si>
  <si>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</si>
  <si>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</si>
  <si>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</si>
  <si>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</si>
  <si>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</si>
  <si>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</si>
  <si>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</si>
  <si>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</si>
  <si>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</si>
  <si>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</si>
  <si>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</si>
  <si>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</si>
  <si>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</si>
  <si>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</si>
  <si>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</si>
  <si>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</si>
  <si>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</si>
  <si>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</si>
  <si>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</si>
  <si>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</si>
  <si>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</si>
  <si>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</si>
  <si>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</si>
  <si>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</si>
  <si>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</si>
  <si>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</si>
  <si>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</si>
  <si>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</si>
  <si>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</si>
  <si>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</si>
  <si>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</si>
  <si>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</si>
  <si>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</si>
  <si>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</si>
  <si>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</si>
  <si>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</si>
  <si>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</si>
  <si>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</si>
  <si>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</si>
  <si>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</si>
  <si>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</si>
  <si>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</si>
  <si>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</si>
  <si>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</si>
  <si>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</si>
  <si>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</si>
  <si>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</si>
  <si>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</si>
  <si>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</si>
  <si>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</si>
  <si>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</si>
  <si>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</si>
  <si>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</si>
  <si>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</si>
  <si>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</si>
  <si>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</si>
  <si>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</si>
  <si>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</si>
  <si>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</si>
  <si>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</si>
  <si>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</si>
  <si>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</si>
  <si>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</si>
  <si>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</si>
  <si>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</si>
  <si>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</si>
  <si>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</si>
  <si>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</si>
  <si>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</si>
  <si>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</si>
  <si>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</si>
  <si>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</si>
  <si>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</si>
  <si>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</si>
  <si>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</si>
  <si>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</si>
  <si>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</si>
  <si>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</si>
  <si>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</si>
  <si>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</si>
  <si>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</si>
  <si>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</si>
  <si>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</si>
  <si>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</si>
  <si>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</si>
  <si>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</si>
  <si>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</si>
  <si>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</si>
  <si>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</si>
  <si>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</si>
  <si>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</si>
  <si>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</si>
  <si>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</si>
  <si>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</si>
  <si>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</si>
  <si>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</si>
  <si>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</si>
  <si>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</si>
  <si>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</si>
  <si>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</si>
  <si>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</si>
  <si>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</si>
  <si>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</si>
  <si>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</si>
  <si>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</si>
  <si>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</si>
  <si>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</si>
  <si>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</si>
  <si>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</si>
  <si>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</si>
  <si>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</si>
  <si>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</si>
  <si>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</si>
  <si>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</si>
  <si>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</si>
  <si>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</si>
  <si>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</si>
  <si>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</si>
  <si>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</si>
  <si>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</si>
  <si>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</si>
  <si>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</si>
  <si>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</si>
  <si>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</si>
  <si>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</si>
  <si>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</si>
  <si>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</si>
  <si>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</si>
  <si>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</si>
  <si>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</si>
  <si>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</si>
  <si>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</si>
  <si>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</si>
  <si>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</si>
  <si>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</si>
  <si>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</si>
  <si>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</si>
  <si>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</si>
  <si>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</si>
  <si>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</si>
  <si>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</si>
  <si>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</si>
  <si>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</si>
  <si>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</si>
  <si>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</si>
  <si>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</si>
  <si>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</si>
  <si>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</si>
  <si>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</si>
  <si>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</si>
  <si>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</si>
  <si>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</si>
  <si>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</si>
  <si>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</si>
  <si>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</si>
  <si>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</si>
  <si>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</si>
  <si>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</si>
  <si>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</si>
  <si>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</si>
  <si>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</si>
  <si>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</si>
  <si>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</si>
  <si>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</si>
  <si>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</si>
  <si>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</si>
  <si>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</si>
  <si>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</si>
  <si>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</si>
  <si>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</si>
  <si>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</si>
  <si>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</si>
  <si>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</si>
  <si>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</si>
  <si>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</si>
  <si>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</si>
  <si>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</si>
  <si>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</si>
  <si>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</si>
  <si>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</si>
  <si>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</si>
  <si>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</si>
  <si>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</si>
  <si>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</si>
  <si>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</si>
  <si>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</si>
  <si>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</si>
  <si>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</si>
  <si>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</si>
  <si>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</si>
  <si>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</si>
  <si>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</si>
  <si>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</si>
  <si>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</si>
  <si>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</si>
  <si>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</si>
  <si>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</si>
  <si>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</si>
  <si>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</si>
  <si>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</si>
  <si>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</si>
  <si>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</si>
  <si>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</si>
  <si>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</si>
  <si>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</si>
  <si>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</si>
  <si>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</si>
  <si>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</si>
  <si>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</si>
  <si>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</si>
  <si>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</si>
  <si>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</si>
  <si>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</si>
  <si>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</si>
  <si>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</si>
  <si>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</si>
  <si>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</si>
  <si>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</si>
  <si>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</si>
  <si>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</si>
  <si>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</si>
  <si>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</si>
  <si>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</si>
  <si>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</si>
  <si>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</si>
  <si>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</si>
  <si>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</si>
  <si>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</si>
  <si>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</si>
  <si>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</si>
  <si>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</si>
  <si>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</si>
  <si>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</si>
  <si>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</si>
  <si>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</si>
  <si>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</si>
  <si>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</si>
  <si>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</si>
  <si>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</si>
  <si>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</si>
  <si>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</si>
  <si>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</si>
  <si>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</si>
  <si>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</si>
  <si>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</si>
  <si>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</si>
  <si>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</si>
  <si>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</si>
  <si>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</si>
  <si>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</si>
  <si>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</si>
  <si>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</si>
  <si>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</si>
  <si>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</si>
  <si>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</si>
  <si>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</si>
  <si>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</si>
  <si>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</si>
  <si>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</si>
  <si>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</si>
  <si>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</si>
  <si>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</si>
  <si>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</si>
  <si>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</si>
  <si>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</si>
  <si>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</si>
  <si>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</si>
  <si>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</si>
  <si>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</si>
  <si>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</si>
  <si>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</si>
  <si>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</si>
  <si>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</si>
  <si>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</si>
  <si>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</si>
  <si>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</si>
  <si>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</si>
  <si>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</si>
  <si>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</si>
  <si>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</si>
  <si>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</si>
  <si>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</si>
  <si>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</si>
  <si>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</si>
  <si>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</si>
  <si>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</si>
  <si>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</si>
  <si>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</si>
  <si>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</si>
  <si>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</si>
  <si>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</si>
  <si>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</si>
  <si>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</si>
  <si>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</si>
  <si>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</si>
  <si>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</si>
  <si>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</si>
  <si>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</si>
  <si>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</si>
  <si>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</si>
  <si>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</si>
  <si>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</si>
  <si>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</si>
  <si>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</si>
  <si>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</si>
  <si>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</si>
  <si>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</si>
  <si>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</si>
  <si>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</si>
  <si>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</si>
  <si>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</si>
  <si>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</si>
  <si>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</si>
  <si>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</si>
  <si>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</si>
  <si>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</si>
  <si>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</si>
  <si>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</si>
  <si>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</si>
  <si>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</si>
  <si>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</si>
  <si>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</si>
  <si>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</si>
  <si>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</si>
  <si>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</si>
  <si>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</si>
  <si>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</si>
  <si>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</si>
  <si>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</si>
  <si>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</si>
  <si>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</si>
  <si>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</si>
  <si>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</si>
  <si>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</si>
  <si>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</si>
  <si>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</si>
  <si>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</si>
  <si>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</si>
  <si>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</si>
  <si>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</si>
  <si>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</si>
  <si>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</si>
  <si>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</si>
  <si>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</si>
  <si>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</si>
  <si>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</si>
  <si>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</si>
  <si>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</si>
  <si>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</si>
  <si>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</si>
  <si>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</si>
  <si>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</si>
  <si>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</si>
  <si>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</si>
  <si>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</si>
  <si>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</si>
  <si>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</si>
  <si>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</si>
  <si>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</si>
  <si>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</si>
  <si>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</si>
  <si>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</si>
  <si>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</si>
  <si>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</si>
  <si>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</si>
  <si>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</si>
  <si>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</si>
  <si>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</si>
  <si>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</si>
  <si>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</si>
  <si>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</si>
  <si>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</si>
  <si>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</si>
  <si>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</si>
  <si>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</si>
  <si>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</si>
  <si>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</si>
  <si>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</si>
  <si>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</si>
  <si>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</si>
  <si>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</si>
  <si>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</si>
  <si>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</si>
  <si>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</si>
  <si>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</si>
  <si>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</si>
  <si>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</si>
  <si>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</si>
  <si>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</si>
  <si>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</si>
  <si>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</si>
  <si>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</si>
  <si>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</si>
  <si>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</si>
  <si>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</si>
  <si>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</si>
  <si>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</si>
  <si>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</si>
  <si>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</si>
  <si>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</si>
  <si>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</si>
  <si>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</si>
  <si>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</si>
  <si>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</si>
  <si>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</si>
  <si>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</si>
  <si>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</si>
  <si>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</si>
  <si>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</si>
  <si>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</si>
  <si>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</si>
  <si>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</si>
  <si>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</si>
  <si>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</si>
  <si>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</si>
  <si>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</si>
  <si>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</si>
  <si>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</si>
  <si>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</si>
  <si>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</si>
  <si>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</si>
  <si>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</si>
  <si>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</si>
  <si>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</si>
  <si>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</si>
  <si>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</si>
  <si>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</si>
  <si>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</si>
  <si>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</si>
  <si>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</si>
  <si>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</si>
  <si>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</si>
  <si>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</si>
  <si>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</si>
  <si>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</si>
  <si>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</si>
  <si>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</si>
  <si>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</si>
  <si>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</si>
  <si>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</si>
  <si>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</si>
  <si>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</si>
  <si>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</si>
  <si>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</si>
  <si>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</si>
  <si>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</si>
  <si>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</si>
  <si>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</si>
  <si>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</si>
  <si>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</si>
  <si>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</si>
  <si>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</si>
  <si>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</si>
  <si>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</si>
  <si>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</si>
  <si>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</si>
  <si>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</si>
  <si>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</si>
  <si>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</si>
  <si>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</si>
  <si>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</si>
  <si>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</si>
  <si>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</si>
  <si>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</si>
  <si>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</si>
  <si>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</si>
  <si>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</si>
  <si>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</si>
  <si>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</si>
  <si>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</si>
  <si>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</si>
  <si>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</si>
  <si>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</si>
  <si>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</si>
  <si>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</si>
  <si>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</si>
  <si>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</si>
  <si>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</si>
  <si>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</si>
  <si>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</si>
  <si>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</si>
  <si>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</si>
  <si>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</si>
  <si>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</si>
  <si>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</si>
  <si>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</si>
  <si>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</si>
  <si>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</si>
  <si>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</si>
  <si>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</si>
  <si>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</si>
  <si>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</si>
  <si>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</si>
  <si>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</si>
  <si>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</si>
  <si>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</si>
  <si>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</si>
  <si>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</si>
  <si>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</si>
  <si>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</si>
  <si>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</si>
  <si>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</si>
  <si>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</si>
  <si>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</si>
  <si>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</si>
  <si>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</si>
  <si>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</si>
  <si>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</si>
  <si>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</si>
  <si>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</si>
  <si>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</si>
  <si>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</si>
  <si>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</si>
  <si>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</si>
  <si>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</si>
  <si>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</si>
  <si>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</si>
  <si>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</si>
  <si>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</si>
  <si>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</si>
  <si>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</si>
  <si>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</si>
  <si>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</si>
  <si>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</si>
  <si>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</si>
  <si>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</si>
  <si>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</si>
  <si>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</si>
  <si>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</si>
  <si>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</si>
  <si>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</si>
  <si>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</si>
  <si>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</si>
  <si>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</si>
  <si>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</si>
  <si>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</si>
  <si>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</si>
  <si>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</si>
  <si>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</si>
  <si>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</si>
  <si>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</si>
  <si>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</si>
  <si>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</si>
  <si>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</si>
  <si>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</si>
  <si>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</si>
  <si>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</si>
  <si>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</si>
  <si>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</si>
  <si>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</si>
  <si>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</si>
  <si>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</si>
  <si>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</si>
  <si>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</si>
  <si>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</si>
  <si>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</si>
  <si>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</si>
  <si>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</si>
  <si>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</si>
  <si>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</si>
  <si>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</si>
  <si>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</si>
  <si>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</si>
  <si>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</si>
  <si>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</si>
  <si>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</si>
  <si>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</si>
  <si>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</si>
  <si>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</si>
  <si>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</si>
  <si>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</si>
  <si>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</si>
  <si>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</si>
  <si>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</si>
  <si>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</si>
  <si>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</si>
  <si>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</si>
  <si>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</si>
  <si>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</si>
  <si>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</si>
  <si>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</si>
  <si>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</si>
  <si>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</si>
  <si>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</si>
  <si>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</si>
  <si>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</si>
  <si>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</si>
  <si>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</si>
  <si>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</si>
  <si>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</si>
  <si>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</si>
  <si>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</si>
  <si>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</si>
  <si>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</si>
  <si>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</si>
  <si>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</si>
  <si>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</si>
  <si>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</si>
  <si>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</si>
  <si>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</si>
  <si>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</si>
  <si>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</si>
  <si>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</si>
  <si>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</si>
  <si>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</si>
  <si>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</si>
  <si>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</si>
  <si>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</si>
  <si>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</si>
  <si>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</si>
  <si>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</si>
  <si>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</si>
  <si>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</si>
  <si>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</si>
  <si>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</si>
  <si>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</si>
  <si>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</si>
  <si>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</si>
  <si>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</si>
  <si>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</si>
  <si>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</si>
  <si>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</si>
  <si>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</si>
  <si>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</si>
  <si>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</si>
  <si>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</si>
  <si>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</si>
  <si>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</si>
  <si>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</si>
  <si>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</si>
  <si>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</si>
  <si>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</si>
  <si>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</si>
  <si>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</si>
  <si>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</si>
  <si>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</si>
  <si>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</si>
  <si>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</si>
  <si>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</si>
  <si>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</si>
  <si>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</si>
  <si>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</si>
  <si>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</si>
  <si>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</si>
  <si>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</si>
  <si>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</si>
  <si>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</si>
  <si>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</si>
  <si>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</si>
  <si>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</si>
  <si>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</si>
  <si>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</si>
  <si>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</si>
  <si>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</si>
  <si>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</si>
  <si>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</si>
  <si>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</si>
  <si>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</si>
  <si>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</si>
  <si>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</si>
  <si>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</si>
  <si>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</si>
  <si>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</si>
  <si>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</si>
  <si>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</si>
  <si>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</si>
  <si>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</si>
  <si>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</si>
  <si>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</si>
  <si>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</si>
  <si>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</si>
  <si>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</si>
  <si>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</si>
  <si>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</si>
  <si>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</si>
  <si>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</si>
  <si>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</si>
  <si>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</si>
  <si>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</si>
  <si>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</si>
  <si>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</si>
  <si>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</si>
  <si>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</si>
  <si>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</si>
  <si>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</si>
  <si>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</si>
  <si>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</si>
  <si>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</si>
  <si>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</si>
  <si>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</si>
  <si>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</si>
  <si>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</si>
  <si>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</si>
  <si>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</si>
  <si>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</si>
  <si>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</si>
  <si>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</si>
  <si>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</si>
  <si>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</si>
  <si>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</si>
  <si>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</si>
  <si>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</si>
  <si>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</si>
  <si>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</si>
  <si>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</si>
  <si>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</si>
  <si>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</si>
  <si>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</si>
  <si>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</si>
  <si>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</si>
  <si>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</si>
  <si>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</si>
  <si>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</si>
  <si>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</si>
  <si>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</si>
  <si>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</si>
  <si>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</si>
  <si>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</si>
  <si>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</si>
  <si>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</si>
  <si>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</si>
  <si>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</si>
  <si>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</si>
  <si>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</si>
  <si>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</si>
  <si>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</si>
  <si>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</si>
  <si>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</si>
  <si>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</si>
  <si>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</si>
  <si>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</si>
  <si>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</si>
  <si>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</si>
  <si>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</si>
  <si>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</si>
  <si>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</si>
  <si>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</si>
  <si>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</si>
  <si>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</si>
  <si>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</si>
  <si>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</si>
  <si>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</si>
  <si>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</si>
  <si>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</si>
  <si>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</si>
  <si>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</si>
  <si>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</si>
  <si>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</si>
  <si>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</si>
  <si>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</si>
  <si>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</si>
  <si>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</si>
  <si>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</si>
  <si>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</si>
  <si>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</si>
  <si>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</si>
  <si>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</si>
  <si>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</si>
  <si>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</si>
  <si>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</si>
  <si>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</si>
  <si>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</si>
  <si>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</si>
  <si>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</si>
  <si>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</si>
  <si>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</si>
  <si>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</si>
  <si>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</si>
  <si>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</si>
  <si>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</si>
  <si>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</si>
  <si>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</si>
  <si>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</si>
  <si>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</si>
  <si>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</si>
  <si>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</si>
  <si>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</si>
  <si>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</si>
  <si>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</si>
  <si>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</si>
  <si>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</si>
  <si>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</si>
  <si>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</si>
  <si>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</si>
  <si>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</si>
  <si>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</si>
  <si>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</si>
  <si>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</si>
  <si>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</si>
  <si>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</si>
  <si>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</si>
  <si>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</si>
  <si>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</si>
  <si>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</si>
  <si>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</si>
  <si>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</si>
  <si>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</si>
  <si>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</si>
  <si>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</si>
  <si>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</si>
  <si>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</si>
  <si>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</si>
  <si>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</si>
  <si>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</si>
  <si>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</si>
  <si>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</si>
  <si>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</si>
  <si>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</si>
  <si>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</si>
  <si>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</si>
  <si>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</si>
  <si>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</si>
  <si>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</si>
  <si>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</si>
  <si>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</si>
  <si>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</si>
  <si>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</si>
  <si>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</si>
  <si>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</si>
  <si>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</si>
  <si>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</si>
  <si>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</si>
  <si>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</si>
  <si>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</si>
  <si>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</si>
  <si>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</si>
  <si>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</si>
  <si>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</si>
  <si>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</si>
  <si>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</si>
  <si>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</si>
  <si>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</si>
  <si>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</si>
  <si>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</si>
  <si>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</si>
  <si>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</si>
  <si>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</si>
  <si>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</si>
  <si>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</si>
  <si>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</si>
  <si>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</si>
  <si>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</si>
  <si>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</si>
  <si>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</si>
  <si>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</si>
  <si>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</si>
  <si>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</si>
  <si>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</si>
  <si>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</si>
  <si>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</si>
  <si>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</si>
  <si>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</si>
  <si>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</si>
  <si>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</si>
  <si>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</si>
  <si>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</si>
  <si>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</si>
  <si>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</si>
  <si>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</si>
  <si>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</si>
  <si>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</si>
  <si>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</si>
  <si>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</si>
  <si>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</si>
  <si>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</si>
  <si>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</si>
  <si>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</si>
  <si>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</si>
  <si>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</si>
  <si>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</si>
  <si>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</si>
  <si>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</si>
  <si>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</si>
  <si>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</si>
  <si>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</si>
  <si>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</si>
  <si>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</si>
  <si>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</si>
  <si>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</si>
  <si>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</si>
  <si>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</si>
  <si>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</si>
  <si>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</si>
  <si>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</si>
  <si>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</si>
  <si>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</si>
  <si>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</si>
  <si>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</si>
  <si>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</si>
  <si>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</si>
  <si>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</si>
  <si>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</si>
  <si>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</si>
  <si>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</si>
  <si>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</si>
  <si>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</si>
  <si>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</si>
  <si>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</si>
  <si>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</si>
  <si>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</si>
  <si>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</si>
  <si>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</si>
  <si>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</si>
  <si>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</si>
  <si>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</si>
  <si>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</si>
  <si>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</si>
  <si>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</si>
  <si>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</si>
  <si>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</si>
  <si>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</si>
  <si>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</si>
  <si>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</si>
  <si>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</si>
  <si>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</si>
  <si>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</si>
  <si>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</si>
  <si>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</si>
  <si>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</si>
  <si>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</si>
  <si>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</si>
  <si>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</si>
  <si>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</si>
  <si>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</si>
  <si>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</si>
  <si>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</si>
  <si>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</si>
  <si>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</si>
  <si>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</si>
  <si>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</si>
  <si>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</si>
  <si>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</si>
  <si>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</si>
  <si>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</si>
  <si>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</si>
  <si>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</si>
  <si>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</si>
  <si>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</si>
  <si>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</si>
  <si>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</si>
  <si>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</si>
  <si>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</si>
  <si>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</si>
  <si>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</si>
  <si>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</si>
  <si>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</si>
  <si>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</si>
  <si>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</si>
  <si>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</si>
  <si>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</si>
  <si>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</si>
  <si>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</si>
  <si>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</si>
  <si>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</si>
  <si>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</si>
  <si>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</si>
  <si>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</si>
  <si>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</si>
  <si>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</si>
  <si>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</si>
  <si>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</si>
  <si>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</si>
  <si>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</si>
  <si>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</si>
  <si>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</si>
  <si>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</si>
  <si>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</si>
  <si>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</si>
  <si>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</si>
  <si>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</si>
  <si>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</si>
  <si>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</si>
  <si>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</si>
  <si>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</si>
  <si>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</si>
  <si>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</si>
  <si>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</si>
  <si>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</si>
  <si>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</si>
  <si>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</si>
  <si>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</si>
  <si>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</si>
  <si>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</si>
  <si>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</si>
  <si>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</si>
  <si>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</si>
  <si>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</si>
  <si>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</si>
  <si>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</si>
  <si>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</si>
  <si>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</si>
  <si>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</si>
  <si>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</si>
  <si>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</si>
  <si>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</si>
  <si>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</si>
  <si>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</si>
  <si>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</si>
  <si>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</si>
  <si>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</si>
  <si>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</si>
  <si>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</si>
  <si>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</si>
  <si>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</si>
  <si>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</si>
  <si>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</si>
  <si>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</si>
  <si>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</si>
  <si>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</si>
  <si>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</si>
  <si>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</si>
  <si>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</si>
  <si>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</si>
  <si>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</si>
  <si>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</si>
  <si>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</si>
  <si>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</si>
  <si>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</si>
  <si>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</si>
  <si>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</si>
  <si>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</si>
  <si>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</si>
  <si>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</si>
  <si>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</si>
  <si>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</si>
  <si>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</si>
  <si>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</si>
  <si>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</si>
  <si>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</si>
  <si>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</si>
  <si>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</si>
  <si>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</si>
  <si>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</si>
  <si>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</si>
  <si>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</si>
  <si>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</si>
  <si>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</si>
  <si>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</si>
  <si>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</si>
  <si>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</si>
  <si>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</si>
  <si>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</si>
  <si>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</si>
  <si>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</si>
  <si>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</si>
  <si>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</si>
  <si>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</si>
  <si>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</si>
  <si>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</si>
  <si>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</si>
  <si>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</si>
  <si>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</si>
  <si>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</si>
  <si>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</si>
  <si>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</si>
  <si>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</si>
  <si>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</si>
  <si>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</si>
  <si>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</si>
  <si>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</si>
  <si>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</si>
  <si>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</si>
  <si>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</si>
  <si>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</si>
  <si>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</si>
  <si>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</si>
  <si>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</si>
  <si>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</si>
  <si>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</si>
  <si>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</si>
  <si>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</si>
  <si>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</si>
  <si>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</si>
  <si>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</si>
  <si>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</si>
  <si>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</si>
  <si>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</si>
  <si>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</si>
  <si>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</si>
  <si>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</si>
  <si>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</si>
  <si>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</si>
  <si>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</si>
  <si>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</si>
  <si>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</si>
  <si>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</si>
  <si>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</si>
  <si>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</si>
  <si>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</si>
  <si>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</si>
  <si>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</si>
  <si>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</si>
  <si>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</si>
  <si>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</si>
  <si>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</si>
  <si>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</si>
  <si>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</si>
  <si>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</si>
  <si>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</si>
  <si>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</si>
  <si>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</si>
  <si>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</si>
  <si>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</si>
  <si>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</si>
  <si>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</si>
  <si>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</si>
  <si>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</si>
  <si>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</si>
  <si>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</si>
  <si>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</si>
  <si>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</si>
  <si>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</si>
  <si>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</si>
  <si>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</si>
  <si>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</si>
  <si>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</si>
  <si>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</si>
  <si>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</si>
  <si>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</si>
  <si>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</si>
  <si>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</si>
  <si>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</si>
  <si>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</si>
  <si>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</si>
  <si>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</si>
  <si>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</si>
  <si>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</si>
  <si>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</si>
  <si>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</si>
  <si>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</si>
  <si>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</si>
  <si>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</si>
  <si>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</si>
  <si>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</si>
  <si>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</si>
  <si>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</si>
  <si>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</si>
  <si>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</si>
  <si>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</si>
  <si>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</si>
  <si>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</si>
  <si>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</si>
  <si>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</si>
  <si>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</si>
  <si>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</si>
  <si>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</si>
  <si>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</si>
  <si>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</si>
  <si>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</si>
  <si>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</si>
  <si>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</si>
  <si>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</si>
  <si>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</si>
  <si>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</si>
  <si>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</si>
  <si>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</si>
  <si>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</si>
  <si>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</si>
  <si>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</si>
  <si>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</si>
  <si>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</si>
  <si>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</si>
  <si>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</si>
  <si>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</si>
  <si>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</si>
  <si>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</si>
  <si>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</si>
  <si>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</si>
  <si>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</si>
  <si>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</si>
  <si>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</si>
  <si>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</si>
  <si>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</si>
  <si>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</si>
  <si>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</si>
  <si>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</si>
  <si>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</si>
  <si>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</si>
  <si>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</si>
  <si>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</si>
  <si>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</si>
  <si>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</si>
  <si>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</si>
  <si>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</si>
  <si>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</si>
  <si>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</si>
  <si>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</si>
  <si>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</si>
  <si>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</si>
  <si>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</si>
  <si>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</si>
  <si>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</si>
  <si>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</si>
  <si>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</si>
  <si>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</si>
  <si>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</si>
  <si>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</si>
  <si>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</si>
  <si>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</si>
  <si>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</si>
  <si>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</si>
  <si>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</si>
  <si>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</si>
  <si>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</si>
  <si>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</si>
  <si>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</si>
  <si>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</si>
  <si>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</si>
  <si>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</si>
  <si>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</si>
  <si>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</si>
  <si>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</si>
  <si>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</si>
  <si>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</si>
  <si>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</si>
  <si>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</si>
  <si>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</si>
  <si>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</si>
  <si>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</si>
  <si>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</si>
  <si>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</si>
  <si>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</si>
  <si>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</si>
  <si>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</si>
  <si>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</si>
  <si>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</si>
  <si>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</si>
  <si>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</si>
  <si>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</si>
  <si>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</si>
  <si>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</si>
  <si>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</si>
  <si>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</si>
  <si>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</si>
  <si>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</si>
  <si>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</si>
  <si>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</si>
  <si>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</si>
  <si>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</si>
  <si>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</si>
  <si>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</si>
  <si>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</si>
  <si>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</si>
  <si>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</si>
  <si>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</si>
  <si>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</si>
  <si>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</si>
  <si>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</si>
  <si>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</si>
  <si>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</si>
  <si>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</si>
  <si>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</si>
  <si>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</si>
  <si>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</si>
  <si>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</si>
  <si>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</si>
  <si>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</si>
  <si>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</si>
  <si>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</si>
  <si>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</si>
  <si>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</si>
  <si>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</si>
  <si>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</si>
  <si>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</si>
  <si>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</si>
  <si>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</si>
  <si>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</si>
  <si>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</si>
  <si>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</si>
  <si>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</si>
  <si>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</si>
  <si>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</si>
  <si>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</si>
  <si>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</si>
  <si>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</si>
  <si>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</si>
  <si>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</si>
  <si>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</si>
  <si>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</si>
  <si>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</si>
  <si>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</si>
  <si>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</si>
  <si>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</si>
  <si>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</si>
  <si>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</si>
  <si>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</si>
  <si>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</si>
  <si>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</si>
  <si>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</si>
  <si>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</si>
  <si>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</si>
  <si>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</si>
  <si>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</si>
  <si>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</si>
  <si>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</si>
  <si>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</si>
  <si>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</si>
  <si>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</si>
  <si>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</si>
  <si>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</si>
  <si>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</si>
  <si>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</si>
  <si>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</si>
  <si>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</si>
  <si>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</si>
  <si>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</si>
  <si>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</si>
  <si>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</si>
  <si>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</si>
  <si>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</si>
  <si>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</si>
  <si>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</si>
  <si>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</si>
  <si>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</si>
  <si>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</si>
  <si>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</si>
  <si>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</si>
  <si>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</si>
  <si>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</si>
  <si>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</si>
  <si>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</si>
  <si>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</si>
  <si>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</si>
  <si>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</si>
  <si>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</si>
  <si>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</si>
  <si>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</si>
  <si>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</si>
  <si>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</si>
  <si>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</si>
  <si>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</si>
  <si>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</si>
  <si>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</si>
  <si>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</si>
  <si>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</si>
  <si>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</si>
  <si>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</si>
  <si>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</si>
  <si>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</si>
  <si>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</si>
  <si>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</si>
  <si>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</si>
  <si>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</si>
  <si>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</si>
  <si>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</si>
  <si>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</si>
  <si>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</si>
  <si>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</si>
  <si>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</si>
  <si>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</si>
  <si>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</si>
  <si>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</si>
  <si>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</si>
  <si>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</si>
  <si>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</si>
  <si>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</si>
  <si>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</si>
  <si>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</si>
  <si>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</si>
  <si>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</si>
  <si>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</si>
  <si>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</si>
  <si>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</si>
  <si>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</si>
  <si>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</si>
  <si>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</si>
  <si>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</si>
  <si>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</si>
  <si>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</si>
  <si>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</si>
  <si>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</si>
  <si>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</si>
  <si>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</si>
  <si>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</si>
  <si>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</si>
  <si>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</si>
  <si>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</si>
  <si>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</si>
  <si>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</si>
  <si>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</si>
  <si>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</si>
  <si>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</si>
  <si>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</si>
  <si>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</si>
  <si>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</si>
  <si>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</si>
  <si>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</si>
  <si>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</si>
  <si>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</si>
  <si>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</si>
  <si>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</si>
  <si>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</si>
  <si>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</si>
  <si>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</si>
  <si>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</si>
  <si>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</si>
  <si>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</si>
  <si>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</si>
  <si>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</si>
  <si>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</si>
  <si>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</si>
  <si>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</si>
  <si>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</si>
  <si>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</si>
  <si>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</si>
  <si>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</si>
  <si>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</si>
  <si>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</si>
  <si>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</si>
  <si>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</si>
  <si>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</si>
  <si>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</si>
  <si>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</si>
  <si>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</si>
  <si>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</si>
  <si>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</si>
  <si>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</si>
  <si>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</si>
  <si>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</si>
  <si>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</si>
  <si>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</si>
  <si>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</si>
  <si>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</si>
  <si>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</si>
  <si>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</si>
  <si>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</si>
  <si>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</si>
  <si>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</si>
  <si>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</si>
  <si>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</si>
  <si>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</si>
  <si>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</si>
  <si>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</si>
  <si>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</si>
  <si>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</si>
  <si>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</si>
  <si>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</si>
  <si>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</si>
  <si>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</si>
  <si>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</si>
  <si>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</si>
  <si>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</si>
  <si>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</si>
  <si>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</si>
  <si>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</si>
  <si>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</si>
  <si>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</si>
  <si>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</si>
  <si>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</si>
  <si>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</si>
  <si>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</si>
  <si>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</si>
  <si>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</si>
  <si>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</si>
  <si>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</si>
  <si>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</si>
  <si>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</si>
  <si>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</si>
  <si>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</si>
  <si>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</si>
  <si>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</si>
  <si>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</si>
  <si>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</si>
  <si>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</si>
  <si>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</si>
  <si>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</si>
  <si>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</si>
  <si>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</si>
  <si>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</si>
  <si>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</si>
  <si>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</si>
  <si>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</si>
  <si>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</si>
  <si>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</si>
  <si>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</si>
  <si>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</si>
  <si>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</si>
  <si>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</si>
  <si>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</si>
  <si>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</si>
  <si>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</si>
  <si>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</si>
  <si>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</si>
  <si>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</si>
  <si>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</si>
  <si>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</si>
  <si>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</si>
  <si>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</si>
  <si>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</si>
  <si>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</si>
  <si>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</si>
  <si>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</si>
  <si>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</si>
  <si>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</si>
  <si>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</si>
  <si>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</si>
  <si>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</si>
  <si>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</si>
  <si>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</si>
  <si>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</si>
  <si>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</si>
  <si>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</si>
  <si>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</si>
  <si>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</si>
  <si>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</si>
  <si>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</si>
  <si>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</si>
  <si>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</si>
  <si>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</si>
  <si>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</si>
  <si>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</si>
  <si>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</si>
  <si>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</si>
  <si>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</si>
  <si>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</si>
  <si>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</si>
  <si>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</si>
  <si>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</si>
  <si>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</si>
  <si>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</si>
  <si>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</si>
  <si>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</si>
  <si>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</si>
  <si>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</si>
  <si>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</si>
  <si>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</si>
  <si>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</si>
  <si>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</si>
  <si>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</si>
  <si>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</si>
  <si>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</si>
  <si>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</si>
  <si>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</si>
  <si>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</si>
  <si>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</si>
  <si>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</si>
  <si>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</si>
  <si>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</si>
  <si>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</si>
  <si>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</si>
  <si>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</si>
  <si>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</si>
  <si>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</si>
  <si>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</si>
  <si>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</si>
  <si>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</si>
  <si>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</si>
  <si>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</si>
  <si>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</si>
  <si>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</si>
  <si>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</si>
  <si>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</si>
  <si>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</si>
  <si>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</si>
  <si>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</si>
  <si>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</si>
  <si>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</si>
  <si>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</si>
  <si>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</si>
  <si>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</si>
  <si>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</si>
  <si>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</si>
  <si>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</si>
  <si>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</si>
  <si>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</si>
  <si>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</si>
  <si>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</si>
  <si>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</si>
  <si>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</si>
  <si>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</si>
  <si>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</si>
  <si>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</si>
  <si>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</si>
  <si>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</si>
  <si>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</si>
  <si>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</si>
  <si>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</si>
  <si>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</si>
  <si>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</si>
  <si>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</si>
  <si>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</si>
  <si>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</si>
  <si>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</si>
  <si>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</si>
  <si>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</si>
  <si>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</si>
  <si>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</si>
  <si>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</si>
  <si>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</si>
  <si>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</si>
  <si>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</si>
  <si>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</si>
  <si>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</si>
  <si>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</si>
  <si>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</si>
  <si>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</si>
  <si>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</si>
  <si>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</si>
  <si>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</si>
  <si>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</si>
  <si>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</si>
  <si>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</si>
  <si>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</si>
  <si>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</si>
  <si>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</si>
  <si>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</si>
  <si>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</si>
  <si>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</si>
  <si>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</si>
  <si>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</si>
  <si>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</si>
  <si>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</si>
  <si>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</si>
  <si>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</si>
  <si>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</si>
  <si>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</si>
  <si>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</si>
  <si>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</si>
  <si>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</si>
  <si>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</si>
  <si>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</si>
  <si>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</si>
  <si>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</si>
  <si>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</si>
  <si>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</si>
  <si>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</si>
  <si>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</si>
  <si>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</si>
  <si>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</si>
  <si>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</si>
  <si>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</si>
  <si>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</si>
  <si>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</si>
  <si>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</si>
  <si>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</si>
  <si>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</si>
  <si>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</si>
  <si>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</si>
  <si>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</si>
  <si>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</si>
  <si>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</si>
  <si>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</si>
  <si>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</si>
  <si>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</si>
  <si>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</si>
  <si>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</si>
  <si>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</si>
  <si>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</si>
  <si>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</si>
  <si>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</si>
  <si>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</si>
  <si>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</si>
  <si>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</si>
  <si>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</si>
  <si>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</si>
  <si>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</si>
  <si>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</si>
  <si>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</si>
  <si>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</si>
  <si>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</si>
  <si>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</si>
  <si>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</si>
  <si>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</si>
  <si>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</si>
  <si>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</si>
  <si>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</si>
  <si>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</si>
  <si>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</si>
  <si>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</si>
  <si>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</si>
  <si>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</si>
  <si>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</si>
  <si>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</si>
  <si>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</si>
  <si>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</si>
  <si>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</si>
  <si>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</si>
  <si>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</si>
  <si>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</si>
  <si>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</si>
  <si>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</si>
  <si>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</si>
  <si>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</si>
  <si>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</si>
  <si>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</si>
  <si>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</si>
  <si>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</si>
  <si>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</si>
  <si>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</si>
  <si>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</si>
  <si>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</si>
  <si>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</si>
  <si>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</si>
  <si>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</si>
  <si>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</si>
  <si>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</si>
  <si>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</si>
  <si>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</si>
  <si>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</si>
  <si>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</si>
  <si>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</si>
  <si>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</si>
  <si>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</si>
  <si>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</si>
  <si>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</si>
  <si>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</si>
  <si>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</si>
  <si>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</si>
  <si>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</si>
  <si>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</si>
  <si>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</si>
  <si>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</si>
  <si>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</si>
  <si>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</si>
  <si>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</si>
  <si>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</si>
  <si>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</si>
  <si>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</si>
  <si>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</si>
  <si>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</si>
  <si>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</si>
  <si>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</si>
  <si>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</si>
  <si>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</si>
  <si>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</si>
  <si>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</si>
  <si>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</si>
  <si>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</si>
  <si>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</si>
  <si>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</si>
  <si>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</si>
  <si>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</si>
  <si>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</si>
  <si>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</si>
  <si>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</si>
  <si>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</si>
  <si>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</si>
  <si>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</si>
  <si>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</si>
  <si>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</si>
  <si>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</si>
  <si>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</si>
  <si>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</si>
  <si>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</si>
  <si>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</si>
  <si>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</si>
  <si>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</si>
  <si>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</si>
  <si>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</si>
  <si>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</si>
  <si>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</si>
  <si>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</si>
  <si>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</si>
  <si>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</si>
  <si>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</si>
  <si>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</si>
  <si>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</si>
  <si>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</si>
  <si>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</si>
  <si>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</si>
  <si>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</si>
  <si>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</si>
  <si>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</si>
  <si>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</si>
  <si>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</si>
  <si>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</si>
  <si>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</si>
  <si>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</si>
  <si>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</si>
  <si>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</si>
  <si>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</si>
  <si>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</si>
  <si>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</si>
  <si>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</si>
  <si>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</si>
  <si>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</si>
  <si>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</si>
  <si>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</si>
  <si>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</si>
  <si>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</si>
  <si>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</si>
  <si>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</si>
  <si>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</si>
  <si>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</si>
  <si>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</si>
  <si>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</si>
  <si>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</si>
  <si>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</si>
  <si>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</si>
  <si>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</si>
  <si>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</si>
  <si>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</si>
  <si>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</si>
  <si>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</si>
  <si>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</si>
  <si>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</si>
  <si>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</si>
  <si>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</si>
  <si>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</si>
  <si>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</si>
  <si>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</si>
  <si>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</si>
  <si>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</si>
  <si>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</si>
  <si>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</si>
  <si>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</si>
  <si>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</si>
  <si>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</si>
  <si>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</si>
  <si>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</si>
  <si>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</si>
  <si>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</si>
  <si>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</si>
  <si>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</si>
  <si>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</si>
  <si>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</si>
  <si>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</si>
  <si>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</si>
  <si>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</si>
  <si>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</si>
  <si>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</si>
  <si>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</si>
  <si>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</si>
  <si>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</si>
  <si>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</si>
  <si>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</si>
  <si>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</si>
  <si>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</si>
  <si>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</si>
  <si>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</si>
  <si>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</si>
  <si>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</si>
  <si>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</si>
  <si>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</si>
  <si>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</si>
  <si>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</si>
  <si>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</si>
  <si>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</si>
  <si>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</si>
  <si>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</si>
  <si>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</si>
  <si>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</si>
  <si>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</si>
  <si>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</si>
  <si>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</si>
  <si>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</si>
  <si>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</si>
  <si>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</si>
  <si>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</si>
  <si>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</si>
  <si>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</si>
  <si>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</si>
  <si>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</si>
  <si>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</si>
  <si>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</si>
  <si>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</si>
  <si>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</si>
  <si>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</si>
  <si>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</si>
  <si>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</si>
  <si>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</si>
  <si>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</si>
  <si>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</si>
  <si>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</si>
  <si>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</si>
  <si>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</si>
  <si>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</si>
  <si>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</si>
  <si>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</si>
  <si>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</si>
  <si>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</si>
  <si>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</si>
  <si>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</si>
  <si>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</si>
  <si>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</si>
  <si>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</si>
  <si>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</si>
  <si>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</si>
  <si>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</si>
  <si>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</si>
  <si>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</si>
  <si>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</si>
  <si>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</si>
  <si>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</si>
  <si>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</si>
  <si>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</si>
  <si>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</si>
  <si>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</si>
  <si>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</si>
  <si>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</si>
  <si>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</si>
  <si>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</si>
  <si>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</si>
  <si>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</si>
  <si>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</si>
  <si>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</si>
  <si>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</si>
  <si>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</si>
  <si>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</si>
  <si>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</si>
  <si>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</si>
  <si>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</si>
  <si>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</si>
  <si>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</si>
  <si>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</si>
  <si>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</si>
  <si>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</si>
  <si>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</si>
  <si>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</si>
  <si>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</si>
  <si>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</si>
  <si>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</si>
  <si>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</si>
  <si>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</si>
  <si>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</si>
  <si>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</si>
  <si>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</si>
  <si>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</si>
  <si>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</si>
  <si>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</si>
  <si>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</si>
  <si>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</si>
  <si>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</si>
  <si>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</si>
  <si>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</si>
  <si>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</si>
  <si>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</si>
  <si>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</si>
  <si>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</si>
  <si>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</si>
  <si>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</si>
  <si>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</si>
  <si>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</si>
  <si>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</si>
  <si>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</si>
  <si>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</si>
  <si>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</si>
  <si>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</si>
  <si>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</si>
  <si>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</si>
  <si>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</si>
  <si>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</si>
  <si>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</si>
  <si>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</si>
  <si>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</si>
  <si>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</si>
  <si>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</si>
  <si>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</si>
  <si>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</si>
  <si>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</si>
  <si>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</si>
  <si>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</si>
  <si>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</si>
  <si>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</si>
  <si>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</si>
  <si>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</si>
  <si>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</si>
  <si>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</si>
  <si>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</si>
  <si>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</si>
  <si>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</si>
  <si>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</si>
  <si>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</si>
  <si>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</si>
  <si>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</si>
  <si>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</si>
  <si>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</si>
  <si>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</si>
  <si>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</si>
  <si>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</si>
  <si>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</si>
  <si>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</si>
  <si>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</si>
  <si>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</si>
  <si>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</si>
  <si>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</si>
  <si>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</si>
  <si>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</si>
  <si>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</si>
  <si>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</si>
  <si>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</si>
  <si>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</si>
  <si>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</si>
  <si>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</si>
  <si>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</si>
  <si>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</si>
  <si>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</si>
  <si>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</si>
  <si>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</si>
  <si>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</si>
  <si>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</si>
  <si>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</si>
  <si>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</si>
  <si>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</si>
  <si>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</si>
  <si>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</si>
  <si>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</si>
  <si>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</si>
  <si>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</si>
  <si>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</si>
  <si>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</si>
  <si>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</si>
  <si>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</si>
  <si>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</si>
  <si>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</si>
  <si>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</si>
  <si>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</si>
  <si>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</si>
  <si>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</si>
  <si>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</si>
  <si>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</si>
  <si>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</si>
  <si>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</si>
  <si>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</si>
  <si>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</si>
  <si>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</si>
  <si>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</si>
  <si>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</si>
  <si>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</si>
  <si>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</si>
  <si>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</si>
  <si>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</si>
  <si>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</si>
  <si>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</si>
  <si>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</si>
  <si>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</si>
  <si>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</si>
  <si>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</si>
  <si>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</si>
  <si>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</si>
  <si>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</si>
  <si>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</si>
  <si>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</si>
  <si>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</si>
  <si>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</si>
  <si>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</si>
  <si>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</si>
  <si>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</si>
  <si>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</si>
  <si>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</si>
  <si>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</si>
  <si>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</si>
  <si>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</si>
  <si>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</si>
  <si>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</si>
  <si>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</si>
  <si>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</si>
  <si>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</si>
  <si>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</si>
  <si>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</si>
  <si>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</si>
  <si>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</si>
  <si>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</si>
  <si>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</si>
  <si>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</si>
  <si>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</si>
  <si>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</si>
  <si>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</si>
  <si>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</si>
  <si>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</si>
  <si>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</si>
  <si>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</si>
  <si>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</si>
  <si>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</si>
  <si>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</si>
  <si>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</si>
  <si>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</si>
  <si>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</si>
  <si>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</si>
  <si>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</si>
  <si>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</si>
  <si>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</si>
  <si>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</si>
  <si>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</si>
  <si>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</si>
  <si>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</si>
  <si>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</si>
  <si>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</si>
  <si>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</si>
  <si>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</si>
  <si>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</si>
  <si>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</si>
  <si>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</si>
  <si>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</si>
  <si>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</si>
  <si>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</si>
  <si>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</si>
  <si>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</si>
  <si>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</si>
  <si>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</si>
  <si>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</si>
  <si>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</si>
  <si>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</si>
  <si>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</si>
  <si>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</si>
  <si>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</si>
  <si>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</si>
  <si>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</si>
  <si>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</si>
  <si>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</si>
  <si>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</si>
  <si>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</si>
  <si>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</si>
  <si>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</si>
  <si>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</si>
  <si>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</si>
  <si>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</si>
  <si>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</si>
  <si>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</si>
  <si>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</si>
  <si>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</si>
  <si>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</si>
  <si>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</si>
  <si>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</si>
  <si>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</si>
  <si>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</si>
  <si>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</si>
  <si>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</si>
  <si>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</si>
  <si>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</si>
  <si>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</si>
  <si>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</si>
  <si>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</si>
  <si>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</si>
  <si>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</si>
  <si>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</si>
  <si>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</si>
  <si>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</si>
  <si>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</si>
  <si>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</si>
  <si>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</si>
  <si>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</si>
  <si>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</si>
  <si>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</si>
  <si>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</si>
  <si>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</si>
  <si>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</si>
  <si>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</si>
  <si>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</si>
  <si>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</si>
  <si>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</si>
  <si>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</si>
  <si>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</si>
  <si>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</si>
  <si>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</si>
  <si>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</si>
  <si>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</si>
  <si>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</si>
  <si>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</si>
  <si>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</si>
  <si>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</si>
  <si>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</si>
  <si>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</si>
  <si>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</si>
  <si>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</si>
  <si>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</si>
  <si>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</si>
  <si>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</si>
  <si>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</si>
  <si>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</si>
  <si>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</si>
  <si>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</si>
  <si>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</si>
  <si>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</si>
  <si>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</si>
  <si>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</si>
  <si>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</si>
  <si>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</si>
  <si>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</si>
  <si>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</si>
  <si>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</si>
  <si>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</si>
  <si>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</si>
  <si>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</si>
  <si>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</si>
  <si>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</si>
  <si>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</si>
  <si>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</si>
  <si>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</si>
  <si>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</si>
  <si>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</si>
  <si>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</si>
  <si>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</si>
  <si>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</si>
  <si>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</si>
  <si>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</si>
  <si>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</si>
  <si>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</si>
  <si>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</si>
  <si>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</si>
  <si>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</si>
  <si>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</si>
  <si>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</si>
  <si>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</si>
  <si>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</si>
  <si>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</si>
  <si>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</si>
  <si>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</si>
  <si>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</si>
  <si>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</si>
  <si>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</si>
  <si>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</si>
  <si>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</si>
  <si>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</si>
  <si>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</si>
  <si>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</si>
  <si>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</si>
  <si>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</si>
  <si>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</si>
  <si>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</si>
  <si>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</si>
  <si>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</si>
  <si>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</si>
  <si>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</si>
  <si>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</si>
  <si>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</si>
  <si>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</si>
  <si>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</si>
  <si>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</si>
  <si>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</si>
  <si>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</si>
  <si>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</si>
  <si>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</si>
  <si>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</si>
  <si>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</si>
  <si>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</si>
  <si>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</si>
  <si>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</si>
  <si>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</si>
  <si>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</si>
  <si>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</si>
  <si>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</si>
  <si>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</si>
  <si>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</si>
  <si>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</si>
  <si>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</si>
  <si>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</si>
  <si>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</si>
  <si>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</si>
  <si>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</si>
  <si>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</si>
  <si>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</si>
  <si>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</si>
  <si>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</si>
  <si>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</si>
  <si>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</si>
  <si>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</si>
  <si>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</si>
  <si>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</si>
  <si>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</si>
  <si>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</si>
  <si>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</si>
  <si>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</si>
  <si>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</si>
  <si>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</si>
  <si>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</si>
  <si>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</si>
  <si>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</si>
  <si>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</si>
  <si>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</si>
  <si>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</si>
  <si>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</si>
  <si>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</si>
  <si>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</si>
  <si>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</si>
  <si>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</si>
  <si>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</si>
  <si>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</si>
  <si>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</si>
  <si>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</si>
  <si>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</si>
  <si>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</si>
  <si>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</si>
  <si>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</si>
  <si>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</si>
  <si>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</si>
  <si>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</si>
  <si>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</si>
  <si>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</si>
  <si>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</si>
  <si>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</si>
  <si>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</si>
  <si>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</si>
  <si>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</si>
  <si>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</si>
  <si>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</si>
  <si>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</si>
  <si>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</si>
  <si>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</si>
  <si>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</si>
  <si>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</si>
  <si>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</si>
  <si>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</si>
  <si>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</si>
  <si>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</si>
  <si>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</si>
  <si>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</si>
  <si>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</si>
  <si>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</si>
  <si>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</si>
  <si>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</si>
  <si>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</si>
  <si>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</si>
  <si>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</si>
  <si>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</si>
  <si>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</si>
  <si>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</si>
  <si>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</si>
  <si>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</si>
  <si>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</si>
  <si>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</si>
  <si>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</si>
  <si>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</si>
  <si>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</si>
  <si>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</si>
  <si>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</si>
  <si>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</si>
  <si>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</si>
  <si>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</si>
  <si>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</si>
  <si>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</si>
  <si>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</si>
  <si>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</si>
  <si>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</si>
  <si>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</si>
  <si>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</si>
  <si>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</si>
  <si>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</si>
  <si>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</si>
  <si>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</si>
  <si>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</si>
  <si>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</si>
  <si>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</si>
  <si>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</si>
  <si>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</si>
  <si>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</si>
  <si>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</si>
  <si>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</si>
  <si>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</si>
  <si>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</si>
  <si>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</si>
  <si>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</si>
  <si>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</si>
  <si>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</si>
  <si>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</si>
  <si>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</si>
  <si>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</si>
  <si>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</si>
  <si>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</si>
  <si>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</si>
  <si>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</si>
  <si>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</si>
  <si>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</si>
  <si>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</si>
  <si>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</si>
  <si>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</si>
  <si>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</si>
  <si>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</si>
  <si>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</si>
  <si>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</si>
  <si>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</si>
  <si>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</si>
  <si>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</si>
  <si>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</si>
  <si>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</si>
  <si>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</si>
  <si>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</si>
  <si>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</si>
  <si>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</si>
  <si>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</si>
  <si>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</si>
  <si>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</si>
  <si>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</si>
  <si>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</si>
  <si>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</si>
  <si>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</si>
  <si>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</si>
  <si>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</si>
  <si>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</si>
  <si>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</si>
  <si>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</si>
  <si>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</si>
  <si>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</si>
  <si>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</si>
  <si>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</si>
  <si>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</si>
  <si>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</si>
  <si>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</si>
  <si>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</si>
  <si>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</si>
  <si>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</si>
  <si>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</si>
  <si>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</si>
  <si>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</si>
  <si>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</si>
  <si>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</si>
  <si>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</si>
  <si>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</si>
  <si>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</si>
  <si>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</si>
  <si>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</si>
  <si>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</si>
  <si>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</si>
  <si>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</si>
  <si>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</si>
  <si>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</si>
  <si>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</si>
  <si>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</si>
  <si>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</si>
  <si>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</si>
  <si>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</si>
  <si>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</si>
  <si>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</si>
  <si>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</si>
  <si>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</si>
  <si>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</si>
  <si>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</si>
  <si>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</si>
  <si>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</si>
  <si>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</si>
  <si>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</si>
  <si>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</si>
  <si>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</si>
  <si>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</si>
  <si>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</si>
  <si>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</si>
  <si>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</si>
  <si>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</si>
  <si>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</si>
  <si>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</si>
  <si>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</si>
  <si>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</si>
  <si>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</si>
  <si>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</si>
  <si>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</si>
  <si>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</si>
  <si>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</si>
  <si>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</si>
  <si>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</si>
  <si>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</si>
  <si>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</si>
  <si>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</si>
  <si>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</si>
  <si>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</si>
  <si>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</si>
  <si>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</si>
  <si>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</si>
  <si>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</si>
  <si>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</si>
  <si>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</si>
  <si>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</si>
  <si>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</si>
  <si>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</si>
  <si>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</si>
  <si>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</si>
  <si>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</si>
  <si>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</si>
  <si>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</si>
  <si>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</si>
  <si>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</si>
  <si>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</si>
  <si>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</si>
  <si>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</si>
  <si>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</si>
  <si>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</si>
  <si>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</si>
  <si>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</si>
  <si>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</si>
  <si>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</si>
  <si>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</si>
  <si>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</si>
  <si>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</si>
  <si>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</si>
  <si>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</si>
  <si>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</si>
  <si>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</si>
  <si>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</si>
  <si>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</si>
  <si>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</si>
  <si>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</si>
  <si>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</si>
  <si>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</si>
  <si>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</si>
  <si>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</si>
  <si>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</si>
  <si>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</si>
  <si>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</si>
  <si>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</si>
  <si>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</si>
  <si>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</si>
  <si>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</si>
  <si>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</si>
  <si>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</si>
  <si>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</si>
  <si>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</si>
  <si>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</si>
  <si>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</si>
  <si>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</si>
  <si>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</si>
  <si>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</si>
  <si>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</si>
  <si>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</si>
  <si>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</si>
  <si>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</si>
  <si>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</si>
  <si>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</si>
  <si>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</si>
  <si>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</si>
  <si>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</si>
  <si>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</si>
  <si>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</si>
  <si>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</si>
  <si>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</si>
  <si>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</si>
  <si>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</si>
  <si>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</si>
  <si>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</si>
  <si>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</si>
  <si>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</si>
  <si>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</si>
  <si>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</si>
  <si>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</si>
  <si>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</si>
  <si>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</si>
  <si>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</si>
  <si>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</si>
  <si>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</si>
  <si>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</si>
  <si>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</si>
  <si>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</si>
  <si>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</si>
  <si>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</si>
  <si>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</si>
  <si>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</si>
  <si>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</si>
  <si>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</si>
  <si>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</si>
  <si>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</si>
  <si>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</si>
  <si>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</si>
  <si>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</si>
  <si>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</si>
  <si>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</si>
  <si>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</si>
  <si>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</si>
  <si>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</si>
  <si>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</si>
  <si>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</si>
  <si>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</si>
  <si>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</si>
  <si>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</si>
  <si>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</si>
  <si>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</si>
  <si>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</si>
  <si>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</si>
  <si>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</si>
  <si>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</si>
  <si>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</si>
  <si>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</si>
  <si>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</si>
  <si>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</si>
  <si>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</si>
  <si>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</si>
  <si>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</si>
  <si>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</si>
  <si>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</si>
  <si>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</si>
  <si>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</si>
  <si>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</si>
  <si>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</si>
  <si>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</si>
  <si>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</si>
  <si>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</si>
  <si>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</si>
  <si>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</si>
  <si>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</si>
  <si>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</si>
  <si>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</si>
  <si>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</si>
  <si>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</si>
  <si>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</si>
  <si>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</si>
  <si>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</si>
  <si>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</si>
  <si>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</si>
  <si>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</si>
  <si>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</si>
  <si>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</si>
  <si>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</si>
  <si>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</si>
  <si>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</si>
  <si>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</si>
  <si>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</si>
  <si>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</si>
  <si>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</si>
  <si>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</si>
  <si>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</si>
  <si>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</si>
  <si>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</si>
  <si>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</si>
  <si>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</si>
  <si>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</si>
  <si>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</si>
  <si>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</si>
  <si>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</si>
  <si>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</si>
  <si>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</si>
  <si>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</si>
  <si>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</si>
  <si>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</si>
  <si>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</si>
  <si>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</si>
  <si>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</si>
  <si>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</si>
  <si>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</si>
  <si>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</si>
  <si>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</si>
  <si>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</si>
  <si>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</si>
  <si>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</si>
  <si>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</si>
  <si>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</si>
  <si>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</si>
  <si>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</si>
  <si>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</si>
  <si>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</si>
  <si>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</si>
  <si>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</si>
  <si>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</si>
  <si>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</si>
  <si>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</si>
  <si>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</si>
  <si>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</si>
  <si>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</si>
  <si>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</si>
  <si>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</si>
  <si>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</si>
  <si>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</si>
  <si>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</si>
  <si>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</si>
  <si>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</si>
  <si>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</si>
  <si>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</si>
  <si>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</si>
  <si>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</si>
  <si>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</si>
  <si>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</si>
  <si>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</si>
  <si>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</si>
  <si>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</si>
  <si>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</si>
  <si>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</si>
  <si>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</si>
  <si>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</si>
  <si>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</si>
  <si>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</si>
  <si>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</si>
  <si>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</si>
  <si>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</si>
  <si>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</si>
  <si>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</si>
  <si>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</si>
  <si>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</si>
  <si>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</si>
  <si>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</si>
  <si>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</si>
  <si>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</si>
  <si>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</si>
  <si>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</si>
  <si>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</si>
  <si>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</si>
  <si>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</si>
  <si>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</si>
  <si>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</si>
  <si>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</si>
  <si>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</si>
  <si>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</si>
  <si>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</si>
  <si>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</si>
  <si>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</si>
  <si>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</si>
  <si>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</si>
  <si>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</si>
  <si>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</si>
  <si>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</si>
  <si>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</si>
  <si>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</si>
  <si>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</si>
  <si>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</si>
  <si>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</si>
  <si>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</si>
  <si>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</si>
  <si>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</si>
  <si>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</si>
  <si>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</si>
  <si>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</si>
  <si>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</si>
  <si>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</si>
  <si>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</si>
  <si>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</si>
  <si>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</si>
  <si>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</si>
  <si>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</si>
  <si>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</si>
  <si>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</si>
  <si>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</si>
  <si>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</si>
  <si>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</si>
  <si>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</si>
  <si>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</si>
  <si>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</si>
  <si>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</si>
  <si>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</si>
  <si>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</si>
  <si>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</si>
  <si>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</si>
  <si>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</si>
  <si>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</si>
  <si>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</si>
  <si>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</si>
  <si>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</si>
  <si>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</si>
  <si>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</si>
  <si>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</si>
  <si>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</si>
  <si>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</si>
  <si>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</si>
  <si>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</si>
  <si>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</si>
  <si>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</si>
  <si>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</si>
  <si>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</si>
  <si>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</si>
  <si>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</si>
  <si>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</si>
  <si>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</si>
  <si>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</si>
  <si>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</si>
  <si>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</si>
  <si>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</si>
  <si>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</si>
  <si>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</si>
  <si>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</si>
  <si>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</si>
  <si>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</si>
  <si>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</si>
  <si>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</si>
  <si>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</si>
  <si>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</si>
  <si>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</si>
  <si>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</si>
  <si>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</si>
  <si>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</si>
  <si>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</si>
  <si>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</si>
  <si>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</si>
  <si>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</si>
  <si>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</si>
  <si>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</si>
  <si>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</si>
  <si>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</si>
  <si>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</si>
  <si>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</si>
  <si>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</si>
  <si>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</si>
  <si>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</si>
  <si>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</si>
  <si>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</si>
  <si>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</si>
  <si>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</si>
  <si>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</si>
  <si>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</si>
  <si>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</si>
  <si>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</si>
  <si>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</si>
  <si>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</si>
  <si>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</si>
  <si>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</si>
  <si>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</si>
  <si>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</si>
  <si>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</si>
  <si>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</si>
  <si>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</si>
  <si>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</si>
  <si>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</si>
  <si>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</si>
  <si>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</si>
  <si>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</si>
  <si>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</si>
  <si>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</si>
  <si>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</si>
  <si>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</si>
  <si>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</si>
  <si>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</si>
  <si>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</si>
  <si>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</si>
  <si>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</si>
  <si>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</si>
  <si>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</si>
  <si>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</si>
  <si>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</si>
  <si>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</si>
  <si>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</si>
  <si>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</si>
  <si>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</si>
  <si>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</si>
  <si>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</si>
  <si>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</si>
  <si>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</si>
  <si>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</si>
  <si>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</si>
  <si>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</si>
  <si>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</si>
  <si>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</si>
  <si>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</si>
  <si>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</si>
  <si>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</si>
  <si>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</si>
  <si>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</si>
  <si>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</si>
  <si>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</si>
  <si>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</si>
  <si>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</si>
  <si>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</si>
  <si>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</si>
  <si>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</si>
  <si>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</si>
  <si>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</si>
  <si>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</si>
  <si>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</si>
  <si>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</si>
  <si>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</si>
  <si>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</si>
  <si>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</si>
  <si>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</si>
  <si>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</si>
  <si>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</si>
  <si>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</si>
  <si>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</si>
  <si>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</si>
  <si>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</si>
  <si>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</si>
  <si>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</si>
  <si>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</si>
  <si>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</si>
  <si>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</si>
  <si>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</si>
  <si>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</si>
  <si>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</si>
  <si>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</si>
  <si>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</si>
  <si>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</si>
  <si>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</si>
  <si>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</si>
  <si>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</si>
  <si>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</si>
  <si>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</si>
  <si>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</si>
  <si>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</si>
  <si>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</si>
  <si>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</si>
  <si>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</si>
  <si>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</si>
  <si>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</si>
  <si>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</si>
  <si>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</si>
  <si>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</si>
  <si>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</si>
  <si>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</si>
  <si>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</si>
  <si>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</si>
  <si>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</si>
  <si>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</si>
  <si>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</si>
  <si>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</si>
  <si>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</si>
  <si>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</si>
  <si>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</si>
  <si>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</si>
  <si>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</si>
  <si>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</si>
  <si>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</si>
  <si>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</si>
  <si>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</si>
  <si>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</si>
  <si>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</si>
  <si>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</si>
  <si>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</si>
  <si>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</si>
  <si>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</si>
  <si>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</si>
  <si>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</si>
  <si>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</si>
  <si>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</si>
  <si>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</si>
  <si>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</si>
  <si>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</si>
  <si>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</si>
  <si>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</si>
  <si>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</si>
  <si>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</si>
  <si>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</si>
  <si>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</si>
  <si>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</si>
  <si>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</si>
  <si>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</si>
  <si>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</si>
  <si>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</si>
  <si>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</si>
  <si>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</si>
  <si>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</si>
  <si>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</si>
  <si>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</si>
  <si>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</si>
  <si>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</si>
  <si>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</si>
  <si>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</si>
  <si>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</si>
  <si>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</si>
  <si>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</si>
  <si>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</si>
  <si>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</si>
  <si>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</si>
  <si>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</si>
  <si>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</si>
  <si>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</si>
  <si>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</si>
  <si>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</si>
  <si>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</si>
  <si>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</si>
  <si>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</si>
  <si>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</si>
  <si>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</si>
  <si>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</si>
  <si>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</si>
  <si>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</si>
  <si>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</si>
  <si>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</si>
  <si>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</si>
  <si>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</si>
  <si>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</si>
  <si>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</si>
  <si>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</si>
  <si>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</si>
  <si>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</si>
  <si>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</si>
  <si>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</si>
  <si>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</si>
  <si>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</si>
  <si>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</si>
  <si>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</si>
  <si>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</si>
  <si>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</si>
  <si>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</si>
  <si>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</si>
  <si>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</si>
  <si>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</si>
  <si>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</si>
  <si>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</si>
  <si>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</si>
  <si>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</si>
  <si>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</si>
  <si>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</si>
  <si>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</si>
  <si>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</si>
  <si>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</si>
  <si>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</si>
  <si>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</si>
  <si>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</si>
  <si>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</si>
  <si>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</si>
  <si>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</si>
  <si>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</si>
  <si>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</si>
  <si>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</si>
  <si>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</si>
  <si>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</si>
  <si>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</si>
  <si>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</si>
  <si>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</si>
  <si>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</si>
  <si>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</si>
  <si>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</si>
  <si>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</si>
  <si>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</si>
  <si>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</si>
  <si>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</si>
  <si>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</si>
  <si>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</si>
  <si>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</si>
  <si>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</si>
  <si>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</si>
  <si>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</si>
  <si>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</si>
  <si>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</si>
  <si>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</si>
  <si>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</si>
  <si>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</si>
  <si>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</si>
  <si>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</si>
  <si>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</si>
  <si>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</si>
  <si>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</si>
  <si>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</si>
  <si>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</si>
  <si>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</si>
  <si>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</si>
  <si>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</si>
  <si>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</si>
  <si>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</si>
  <si>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</si>
  <si>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</si>
  <si>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</si>
  <si>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</si>
  <si>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</si>
  <si>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</si>
  <si>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</si>
  <si>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</si>
  <si>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</si>
  <si>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</si>
  <si>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</si>
  <si>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</si>
  <si>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</si>
  <si>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</si>
  <si>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</si>
  <si>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</si>
  <si>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</si>
  <si>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</si>
  <si>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</si>
  <si>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</si>
  <si>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</si>
  <si>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</si>
  <si>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</si>
  <si>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</si>
  <si>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</si>
  <si>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</si>
  <si>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</si>
  <si>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</si>
  <si>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</si>
  <si>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</si>
  <si>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</si>
  <si>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</si>
  <si>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</si>
  <si>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</si>
  <si>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</si>
  <si>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</si>
  <si>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</si>
  <si>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</si>
  <si>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</si>
  <si>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</si>
  <si>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</si>
  <si>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</si>
  <si>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</si>
  <si>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</si>
  <si>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</si>
  <si>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</si>
  <si>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</si>
  <si>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</si>
  <si>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</si>
  <si>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</si>
  <si>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</si>
  <si>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</si>
  <si>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</si>
  <si>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</si>
  <si>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</si>
  <si>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</si>
  <si>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</si>
  <si>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</si>
  <si>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</si>
  <si>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</si>
  <si>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</si>
  <si>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</si>
  <si>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</si>
  <si>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</si>
  <si>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</si>
  <si>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</si>
  <si>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</si>
  <si>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</si>
  <si>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</si>
  <si>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</si>
  <si>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</si>
  <si>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</si>
  <si>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</si>
  <si>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</si>
  <si>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</si>
  <si>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</si>
  <si>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</si>
  <si>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</si>
  <si>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</si>
  <si>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</si>
  <si>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</si>
  <si>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</si>
  <si>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</si>
  <si>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</si>
  <si>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</si>
  <si>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</si>
  <si>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</si>
  <si>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</si>
  <si>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</si>
  <si>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</si>
  <si>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</si>
  <si>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</si>
  <si>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</si>
  <si>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</si>
  <si>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</si>
  <si>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</si>
  <si>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</si>
  <si>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</si>
  <si>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</si>
  <si>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</si>
  <si>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</si>
  <si>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</si>
  <si>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</si>
  <si>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</si>
  <si>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</si>
  <si>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</si>
  <si>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</si>
  <si>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</si>
  <si>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</si>
  <si>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</si>
  <si>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</si>
  <si>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</si>
  <si>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</si>
  <si>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</si>
  <si>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</si>
  <si>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</si>
  <si>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</si>
  <si>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</si>
  <si>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</si>
  <si>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</si>
  <si>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</si>
  <si>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</si>
  <si>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</si>
  <si>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</si>
  <si>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</si>
  <si>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</si>
  <si>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</si>
  <si>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</si>
  <si>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</si>
  <si>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</si>
  <si>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</si>
  <si>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</si>
  <si>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</si>
  <si>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</si>
  <si>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</si>
  <si>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</si>
  <si>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</si>
  <si>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</si>
  <si>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</si>
  <si>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</si>
  <si>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</si>
  <si>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</si>
  <si>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</si>
  <si>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</si>
  <si>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</si>
  <si>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</si>
  <si>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</si>
  <si>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</si>
  <si>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</si>
  <si>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</si>
  <si>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</si>
  <si>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</si>
  <si>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</si>
  <si>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</si>
  <si>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</si>
  <si>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</si>
  <si>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</si>
  <si>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</si>
  <si>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</si>
  <si>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</si>
  <si>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</si>
  <si>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</si>
  <si>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</si>
  <si>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</si>
  <si>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</si>
  <si>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</si>
  <si>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</si>
  <si>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</si>
  <si>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</si>
  <si>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</si>
  <si>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</si>
  <si>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</si>
  <si>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</si>
  <si>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</si>
  <si>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</si>
  <si>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</si>
  <si>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</si>
  <si>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</si>
  <si>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</si>
  <si>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</si>
  <si>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</si>
  <si>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</si>
  <si>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</si>
  <si>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</si>
  <si>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</si>
  <si>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</si>
  <si>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</si>
  <si>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</si>
  <si>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</si>
  <si>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</si>
  <si>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</si>
  <si>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</si>
  <si>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</si>
  <si>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</si>
  <si>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</si>
  <si>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</si>
  <si>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</si>
  <si>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</si>
  <si>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</si>
  <si>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</si>
  <si>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</si>
  <si>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</si>
  <si>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</si>
  <si>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</si>
  <si>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</si>
  <si>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</si>
  <si>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</si>
  <si>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</si>
  <si>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</si>
  <si>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</si>
  <si>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</si>
  <si>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</si>
  <si>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</si>
  <si>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</si>
  <si>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</si>
  <si>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</si>
  <si>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</si>
  <si>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</si>
  <si>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</si>
  <si>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</si>
  <si>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</si>
  <si>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</si>
  <si>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</si>
  <si>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</si>
  <si>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</si>
  <si>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</si>
  <si>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</si>
  <si>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</si>
  <si>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</si>
  <si>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</si>
  <si>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</si>
  <si>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</si>
  <si>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</si>
  <si>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</si>
  <si>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</si>
  <si>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</si>
  <si>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</si>
  <si>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</si>
  <si>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</si>
  <si>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</si>
  <si>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</si>
  <si>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</si>
  <si>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</si>
  <si>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</si>
  <si>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</si>
  <si>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</si>
  <si>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</si>
  <si>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</si>
  <si>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</si>
  <si>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</si>
  <si>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</si>
  <si>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</si>
  <si>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</si>
  <si>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</si>
  <si>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</si>
  <si>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</si>
  <si>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</si>
  <si>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</si>
  <si>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</si>
  <si>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</si>
  <si>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</si>
  <si>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</si>
  <si>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</si>
  <si>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</si>
  <si>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</si>
  <si>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</si>
  <si>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</si>
  <si>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</si>
  <si>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</si>
  <si>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</si>
  <si>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</si>
  <si>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</si>
  <si>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</si>
  <si>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</si>
  <si>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</si>
  <si>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</si>
  <si>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</si>
  <si>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</si>
  <si>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</si>
  <si>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</si>
  <si>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</si>
  <si>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</si>
  <si>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</si>
  <si>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</si>
  <si>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</si>
  <si>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</si>
  <si>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</si>
  <si>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</si>
  <si>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</si>
  <si>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</si>
  <si>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</si>
  <si>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</si>
  <si>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</si>
  <si>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</si>
  <si>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</si>
  <si>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</si>
  <si>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</si>
  <si>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</si>
  <si>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</si>
  <si>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</si>
  <si>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</si>
  <si>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</si>
  <si>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</si>
  <si>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</si>
  <si>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</si>
  <si>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</si>
  <si>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</si>
  <si>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</si>
  <si>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</si>
  <si>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</si>
  <si>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</si>
  <si>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</si>
  <si>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</si>
  <si>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</si>
  <si>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</si>
  <si>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</si>
  <si>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</si>
  <si>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</si>
  <si>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</si>
  <si>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</si>
  <si>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</si>
  <si>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</si>
  <si>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</si>
  <si>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</si>
  <si>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</si>
  <si>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</si>
  <si>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</si>
  <si>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</si>
  <si>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</si>
  <si>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</si>
  <si>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</si>
  <si>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</si>
  <si>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</si>
  <si>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</si>
  <si>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</si>
  <si>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</si>
  <si>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</si>
  <si>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</si>
  <si>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</si>
  <si>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</si>
  <si>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</si>
  <si>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</si>
  <si>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</si>
  <si>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</si>
  <si>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</si>
  <si>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</si>
  <si>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</si>
  <si>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</si>
  <si>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</si>
  <si>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</si>
  <si>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</si>
  <si>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</si>
  <si>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</si>
  <si>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</si>
  <si>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</si>
  <si>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</si>
  <si>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</si>
  <si>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</si>
  <si>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</si>
  <si>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</si>
  <si>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</si>
  <si>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</si>
  <si>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</si>
  <si>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</si>
  <si>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</si>
  <si>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</si>
  <si>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</si>
  <si>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</si>
  <si>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</si>
  <si>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</si>
  <si>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</si>
  <si>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</si>
  <si>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</si>
  <si>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</si>
  <si>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</si>
  <si>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</si>
  <si>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</si>
  <si>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</si>
  <si>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</si>
  <si>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</si>
  <si>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</si>
  <si>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</si>
  <si>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</si>
  <si>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</si>
  <si>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</si>
  <si>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</si>
  <si>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</si>
  <si>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</si>
  <si>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</si>
  <si>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</si>
  <si>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</si>
  <si>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</si>
  <si>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</si>
  <si>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</si>
  <si>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</si>
  <si>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</si>
  <si>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</si>
  <si>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</si>
  <si>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</si>
  <si>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</si>
  <si>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</si>
  <si>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</si>
  <si>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</si>
  <si>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</si>
  <si>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</si>
  <si>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</si>
  <si>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</si>
  <si>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</si>
  <si>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</si>
  <si>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</si>
  <si>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</si>
  <si>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</si>
  <si>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</si>
  <si>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</si>
  <si>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</si>
  <si>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</si>
  <si>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</si>
  <si>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</si>
  <si>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</si>
  <si>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</si>
  <si>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</si>
  <si>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</si>
  <si>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</si>
  <si>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</si>
  <si>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</si>
  <si>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</si>
  <si>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</si>
  <si>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</si>
  <si>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</si>
  <si>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</si>
  <si>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</si>
  <si>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</si>
  <si>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</si>
  <si>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</si>
  <si>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</si>
  <si>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</si>
  <si>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</si>
  <si>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</si>
  <si>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</si>
  <si>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</si>
  <si>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</si>
  <si>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</si>
  <si>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</si>
  <si>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</si>
  <si>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</si>
  <si>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</si>
  <si>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</si>
  <si>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</si>
  <si>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</si>
  <si>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</si>
  <si>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</si>
  <si>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</si>
  <si>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</si>
  <si>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</si>
  <si>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</si>
  <si>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</si>
  <si>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</si>
  <si>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</si>
  <si>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</si>
  <si>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</si>
  <si>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</si>
  <si>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</si>
  <si>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</si>
  <si>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</si>
  <si>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</si>
  <si>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</si>
  <si>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</si>
  <si>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</si>
  <si>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</si>
  <si>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</si>
  <si>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</si>
  <si>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</si>
  <si>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</si>
  <si>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</si>
  <si>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</si>
  <si>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</si>
  <si>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</si>
  <si>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</si>
  <si>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</si>
  <si>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</si>
  <si>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</si>
  <si>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</si>
  <si>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</si>
  <si>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</si>
  <si>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</si>
  <si>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</si>
  <si>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</si>
  <si>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</si>
  <si>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</si>
  <si>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</si>
  <si>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</si>
  <si>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</si>
  <si>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</si>
  <si>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</si>
  <si>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</si>
  <si>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</si>
  <si>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</si>
  <si>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</si>
  <si>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</si>
  <si>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</si>
  <si>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</si>
  <si>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</si>
  <si>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</si>
  <si>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</si>
  <si>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</si>
  <si>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</si>
  <si>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</si>
  <si>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</si>
  <si>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</si>
  <si>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</si>
  <si>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</si>
  <si>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</si>
  <si>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</si>
  <si>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</si>
  <si>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</si>
  <si>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</si>
  <si>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</si>
  <si>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</si>
  <si>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</si>
  <si>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</si>
  <si>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</si>
  <si>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</si>
  <si>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</si>
  <si>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</si>
  <si>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</si>
  <si>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</si>
  <si>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</si>
  <si>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</si>
  <si>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</si>
  <si>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</si>
  <si>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</si>
  <si>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</si>
  <si>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</si>
  <si>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</si>
  <si>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</si>
  <si>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</si>
  <si>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</si>
  <si>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</si>
  <si>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</si>
  <si>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</si>
  <si>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</si>
  <si>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</si>
  <si>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</si>
  <si>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</si>
  <si>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</si>
  <si>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</si>
  <si>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</si>
  <si>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</si>
  <si>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</si>
  <si>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</si>
  <si>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</si>
  <si>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</si>
  <si>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</si>
  <si>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</si>
  <si>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</si>
  <si>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</si>
  <si>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</si>
  <si>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</si>
  <si>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</si>
  <si>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</si>
  <si>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</si>
  <si>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</si>
  <si>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</si>
  <si>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</si>
  <si>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</si>
  <si>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</si>
  <si>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</si>
  <si>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</si>
  <si>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</si>
  <si>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</si>
  <si>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</si>
  <si>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</si>
  <si>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</si>
  <si>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</si>
  <si>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</si>
  <si>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</si>
  <si>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</si>
  <si>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</si>
  <si>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</si>
  <si>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</si>
  <si>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</si>
  <si>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</si>
  <si>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</si>
  <si>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</si>
  <si>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</si>
  <si>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</si>
  <si>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</si>
  <si>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</si>
  <si>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</si>
  <si>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</si>
  <si>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</si>
  <si>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</si>
  <si>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</si>
  <si>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</si>
  <si>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</si>
  <si>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</si>
  <si>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</si>
  <si>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</si>
  <si>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</si>
  <si>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</si>
  <si>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</si>
  <si>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</si>
  <si>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</si>
  <si>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</si>
  <si>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</si>
  <si>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</si>
  <si>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</si>
  <si>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</si>
  <si>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</si>
  <si>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</si>
  <si>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</si>
  <si>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</si>
  <si>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</si>
  <si>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</si>
  <si>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</si>
  <si>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</si>
  <si>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</si>
  <si>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</si>
  <si>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</si>
  <si>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</si>
  <si>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</si>
  <si>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</si>
  <si>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</si>
  <si>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</si>
  <si>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</si>
  <si>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</si>
  <si>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</si>
  <si>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</si>
  <si>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</si>
  <si>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</si>
  <si>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</si>
  <si>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</si>
  <si>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</si>
  <si>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</si>
  <si>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</si>
  <si>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</si>
  <si>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</si>
  <si>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</si>
  <si>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</si>
  <si>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</si>
  <si>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</si>
  <si>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</si>
  <si>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</si>
  <si>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</si>
  <si>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</si>
  <si>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</si>
  <si>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</si>
  <si>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</si>
  <si>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</si>
  <si>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</si>
  <si>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</si>
  <si>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</si>
  <si>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</si>
  <si>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</si>
  <si>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</si>
  <si>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</si>
  <si>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</si>
  <si>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</si>
  <si>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</si>
  <si>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</si>
  <si>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</si>
  <si>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</si>
  <si>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</si>
  <si>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</si>
  <si>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</si>
  <si>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</si>
  <si>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</si>
  <si>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</si>
  <si>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</si>
  <si>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</si>
  <si>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</si>
  <si>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</si>
  <si>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</si>
  <si>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</si>
  <si>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</si>
  <si>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</si>
  <si>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</si>
  <si>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</si>
  <si>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</si>
  <si>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</si>
  <si>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</si>
  <si>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</si>
  <si>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</si>
  <si>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</si>
  <si>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</si>
  <si>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</si>
  <si>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</si>
  <si>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</si>
  <si>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</si>
  <si>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</si>
  <si>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</si>
  <si>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</si>
  <si>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</si>
  <si>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</si>
  <si>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</si>
  <si>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</si>
  <si>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</si>
  <si>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</si>
  <si>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</si>
  <si>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</si>
  <si>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</si>
  <si>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</si>
  <si>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</si>
  <si>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</si>
  <si>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</si>
  <si>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</si>
  <si>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</si>
  <si>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</si>
  <si>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</si>
  <si>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</si>
  <si>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</si>
  <si>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</si>
  <si>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</si>
  <si>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</si>
  <si>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</si>
  <si>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</si>
  <si>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</si>
  <si>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</si>
  <si>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</si>
  <si>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</si>
  <si>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</si>
  <si>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</si>
  <si>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</si>
  <si>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</si>
  <si>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</si>
  <si>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</si>
  <si>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</si>
  <si>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</si>
  <si>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</si>
  <si>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</si>
  <si>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</si>
  <si>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</si>
  <si>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</si>
  <si>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</si>
  <si>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</si>
  <si>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</si>
  <si>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</si>
  <si>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</si>
  <si>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</si>
  <si>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</si>
  <si>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</si>
  <si>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</si>
  <si>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</si>
  <si>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</si>
  <si>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</si>
  <si>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</si>
  <si>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</si>
  <si>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</si>
  <si>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</si>
  <si>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</si>
  <si>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</si>
  <si>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</si>
  <si>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</si>
  <si>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</si>
  <si>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</si>
  <si>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</si>
  <si>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</si>
  <si>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</si>
  <si>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</si>
  <si>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</si>
  <si>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</si>
  <si>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</si>
  <si>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</si>
  <si>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</si>
  <si>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</si>
  <si>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</si>
  <si>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</si>
  <si>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</si>
  <si>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</si>
  <si>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</si>
  <si>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</si>
  <si>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</si>
  <si>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</si>
  <si>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</si>
  <si>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</si>
  <si>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</si>
  <si>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</si>
  <si>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</si>
  <si>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</si>
  <si>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</si>
  <si>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</si>
  <si>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</si>
  <si>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</si>
  <si>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</si>
  <si>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</si>
  <si>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</si>
  <si>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</si>
  <si>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</si>
  <si>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</si>
  <si>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</si>
  <si>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</si>
  <si>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</si>
  <si>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</si>
  <si>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</si>
  <si>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</si>
  <si>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</si>
  <si>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</si>
  <si>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</si>
  <si>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</si>
  <si>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</si>
  <si>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</si>
  <si>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</si>
  <si>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</si>
  <si>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</si>
  <si>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</si>
  <si>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</si>
  <si>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</si>
  <si>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</si>
  <si>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</si>
  <si>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</si>
  <si>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</si>
  <si>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</si>
  <si>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</si>
  <si>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</si>
  <si>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</si>
  <si>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</si>
  <si>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</si>
  <si>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</si>
  <si>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</si>
  <si>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</si>
  <si>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</si>
  <si>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</si>
  <si>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</si>
  <si>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</si>
  <si>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</si>
  <si>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</si>
  <si>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</si>
  <si>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</si>
  <si>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</si>
  <si>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</si>
  <si>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</si>
  <si>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</si>
  <si>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</si>
  <si>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</si>
  <si>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</si>
  <si>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</si>
  <si>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</si>
  <si>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</si>
  <si>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</si>
  <si>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</si>
  <si>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</si>
  <si>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</si>
  <si>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</si>
  <si>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</si>
  <si>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</si>
  <si>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</si>
  <si>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</si>
  <si>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</si>
  <si>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</si>
  <si>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</si>
  <si>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</si>
  <si>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</si>
  <si>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</si>
  <si>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</si>
  <si>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</si>
  <si>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</si>
  <si>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</si>
  <si>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</si>
  <si>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</si>
  <si>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</si>
  <si>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</si>
  <si>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</si>
  <si>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</si>
  <si>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</si>
  <si>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</si>
  <si>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</si>
  <si>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</si>
  <si>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</si>
  <si>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</si>
  <si>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</si>
  <si>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</si>
  <si>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</si>
  <si>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</si>
  <si>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</si>
  <si>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</si>
  <si>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</si>
  <si>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</si>
  <si>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</si>
  <si>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</si>
  <si>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</si>
  <si>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</si>
  <si>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</si>
  <si>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</si>
  <si>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</si>
  <si>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</si>
  <si>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</si>
  <si>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</si>
  <si>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</si>
  <si>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</si>
  <si>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</si>
  <si>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</si>
  <si>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</si>
  <si>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</si>
  <si>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</si>
  <si>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</si>
  <si>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</si>
  <si>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</si>
  <si>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</si>
  <si>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</si>
  <si>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</si>
  <si>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</si>
  <si>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</si>
  <si>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</si>
  <si>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</si>
  <si>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</si>
  <si>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</si>
  <si>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</si>
  <si>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</si>
  <si>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</si>
  <si>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</si>
  <si>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</si>
  <si>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</si>
  <si>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</si>
  <si>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</si>
  <si>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</si>
  <si>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</si>
  <si>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</si>
  <si>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</si>
  <si>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</si>
  <si>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</si>
  <si>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</si>
  <si>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</si>
  <si>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</si>
  <si>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</si>
  <si>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</si>
  <si>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</si>
  <si>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</si>
  <si>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</si>
  <si>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</si>
  <si>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</si>
  <si>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</si>
  <si>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</si>
  <si>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</si>
  <si>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</si>
  <si>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</si>
  <si>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</si>
  <si>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</si>
  <si>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</si>
  <si>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</si>
  <si>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</si>
  <si>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</si>
  <si>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</si>
  <si>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</si>
  <si>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</si>
  <si>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</si>
  <si>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</si>
  <si>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</si>
  <si>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</si>
  <si>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</si>
  <si>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</si>
  <si>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</si>
  <si>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</si>
  <si>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</si>
  <si>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</si>
  <si>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</si>
  <si>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</si>
  <si>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</si>
  <si>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</si>
  <si>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</si>
  <si>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</si>
  <si>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</si>
  <si>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</si>
  <si>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</si>
  <si>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</si>
  <si>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</si>
  <si>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</si>
  <si>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</si>
  <si>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</si>
  <si>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</si>
  <si>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</si>
  <si>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</si>
  <si>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</si>
  <si>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</si>
  <si>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</si>
  <si>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</si>
  <si>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</si>
  <si>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</si>
  <si>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</si>
  <si>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</si>
  <si>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</si>
  <si>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</si>
  <si>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</si>
  <si>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</si>
  <si>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</si>
  <si>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</si>
  <si>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</si>
  <si>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</si>
  <si>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</si>
  <si>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</si>
  <si>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</si>
  <si>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</si>
  <si>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</si>
  <si>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</si>
  <si>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</si>
  <si>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</si>
  <si>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</si>
  <si>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</si>
  <si>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</si>
  <si>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</si>
  <si>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</si>
  <si>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</si>
  <si>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</si>
  <si>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</si>
  <si>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</si>
  <si>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</si>
  <si>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</si>
  <si>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</si>
  <si>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</si>
  <si>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</si>
  <si>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</si>
  <si>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</si>
  <si>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</si>
  <si>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</si>
  <si>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</si>
  <si>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</si>
  <si>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</si>
  <si>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</si>
  <si>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</si>
  <si>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</si>
  <si>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</si>
  <si>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</si>
  <si>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</si>
  <si>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</si>
  <si>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</si>
  <si>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</si>
  <si>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</si>
  <si>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</si>
  <si>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</si>
  <si>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</si>
  <si>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</si>
  <si>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</si>
  <si>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</si>
  <si>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</si>
  <si>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</si>
  <si>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</si>
  <si>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</si>
  <si>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</si>
  <si>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</si>
  <si>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</si>
  <si>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</si>
  <si>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</si>
  <si>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</si>
  <si>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</si>
  <si>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</si>
  <si>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</si>
  <si>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</si>
  <si>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</si>
  <si>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</si>
  <si>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</si>
  <si>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</si>
  <si>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</si>
  <si>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</si>
  <si>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</si>
  <si>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</si>
  <si>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</si>
  <si>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</si>
  <si>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</si>
  <si>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</si>
  <si>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</si>
  <si>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</si>
  <si>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</si>
  <si>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</si>
  <si>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</si>
  <si>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</si>
  <si>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</si>
  <si>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</si>
  <si>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</si>
  <si>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</si>
  <si>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</si>
  <si>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</si>
  <si>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</si>
  <si>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</si>
  <si>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</si>
  <si>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</si>
  <si>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</si>
  <si>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</si>
  <si>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</si>
  <si>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</si>
  <si>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</si>
  <si>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</si>
  <si>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</si>
  <si>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</si>
  <si>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</si>
  <si>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</si>
  <si>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</si>
  <si>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</si>
  <si>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</si>
  <si>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</si>
  <si>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</si>
  <si>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</si>
  <si>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</si>
  <si>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</si>
  <si>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</si>
  <si>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</si>
  <si>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</si>
  <si>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</si>
  <si>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</si>
  <si>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</si>
  <si>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</si>
  <si>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</si>
  <si>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</si>
  <si>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</si>
  <si>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</si>
  <si>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</si>
  <si>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</si>
  <si>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</si>
  <si>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</si>
  <si>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</si>
  <si>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</si>
  <si>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</si>
  <si>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</si>
  <si>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</si>
  <si>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</si>
  <si>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</si>
  <si>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</si>
  <si>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</si>
  <si>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</si>
  <si>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</si>
  <si>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</si>
  <si>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</si>
  <si>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</si>
  <si>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</si>
  <si>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</si>
  <si>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</si>
  <si>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</si>
  <si>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</si>
  <si>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</si>
  <si>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</si>
  <si>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</si>
  <si>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</si>
  <si>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</si>
  <si>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</si>
  <si>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</si>
  <si>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</si>
  <si>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</si>
  <si>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</si>
  <si>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</si>
  <si>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</si>
  <si>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</si>
  <si>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</si>
  <si>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</si>
  <si>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</si>
  <si>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</si>
  <si>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</si>
  <si>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</si>
  <si>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</si>
  <si>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</si>
  <si>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</si>
  <si>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</si>
  <si>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</si>
  <si>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</si>
  <si>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</si>
  <si>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</si>
  <si>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</si>
  <si>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</si>
  <si>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</si>
  <si>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</si>
  <si>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</si>
  <si>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</si>
  <si>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</si>
  <si>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</si>
  <si>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</si>
  <si>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</si>
  <si>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</si>
  <si>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</si>
  <si>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</si>
  <si>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</si>
  <si>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</si>
  <si>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</si>
  <si>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</si>
  <si>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</si>
  <si>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</si>
  <si>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</si>
  <si>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</si>
  <si>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</si>
  <si>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</si>
  <si>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</si>
  <si>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</si>
  <si>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</si>
  <si>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</si>
  <si>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</si>
  <si>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</si>
  <si>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</si>
  <si>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</si>
  <si>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</si>
  <si>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</si>
  <si>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</si>
  <si>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</si>
  <si>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</si>
  <si>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</si>
  <si>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</si>
  <si>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</si>
  <si>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</si>
  <si>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</si>
  <si>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</si>
  <si>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</si>
  <si>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</si>
  <si>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</si>
  <si>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</si>
  <si>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</si>
  <si>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</si>
  <si>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</si>
  <si>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</si>
  <si>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</si>
  <si>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</si>
  <si>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</si>
  <si>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</si>
  <si>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</si>
  <si>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</si>
  <si>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</si>
  <si>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</si>
  <si>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</si>
  <si>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</si>
  <si>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</si>
  <si>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</si>
  <si>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</si>
  <si>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</si>
  <si>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</si>
  <si>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</si>
  <si>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</si>
  <si>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</si>
  <si>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</si>
  <si>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</si>
  <si>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</si>
  <si>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</si>
  <si>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</si>
  <si>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</si>
  <si>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</si>
  <si>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</si>
  <si>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</si>
  <si>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</si>
  <si>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</si>
  <si>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</si>
  <si>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</si>
  <si>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</si>
  <si>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</si>
  <si>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</si>
  <si>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</si>
  <si>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</si>
  <si>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</si>
  <si>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</si>
  <si>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</si>
  <si>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</si>
  <si>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</si>
  <si>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</si>
  <si>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</si>
  <si>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</si>
  <si>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</si>
  <si>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</si>
  <si>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</si>
  <si>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</si>
  <si>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</si>
  <si>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</si>
  <si>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</si>
  <si>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</si>
  <si>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</si>
  <si>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</si>
  <si>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</si>
  <si>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</si>
  <si>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</si>
  <si>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</si>
  <si>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</si>
  <si>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</si>
  <si>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</si>
  <si>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</si>
  <si>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</si>
  <si>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</si>
  <si>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</si>
  <si>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</si>
  <si>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</si>
  <si>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</si>
  <si>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</si>
  <si>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</si>
  <si>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</si>
  <si>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</si>
  <si>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</si>
  <si>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</si>
  <si>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</si>
  <si>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</si>
  <si>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</si>
  <si>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</si>
  <si>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</si>
  <si>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</si>
  <si>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</si>
  <si>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</si>
  <si>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</si>
  <si>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</si>
  <si>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</si>
  <si>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</si>
  <si>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</si>
  <si>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</si>
  <si>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</si>
  <si>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</si>
  <si>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</si>
  <si>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</si>
  <si>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</si>
  <si>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</si>
  <si>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</si>
  <si>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</si>
  <si>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</si>
  <si>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</si>
  <si>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</si>
  <si>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</si>
  <si>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</si>
  <si>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</si>
  <si>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</si>
  <si>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</si>
  <si>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</si>
  <si>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</si>
  <si>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</si>
  <si>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</si>
  <si>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</si>
  <si>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</si>
  <si>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</si>
  <si>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</si>
  <si>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</si>
  <si>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</si>
  <si>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</si>
  <si>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</si>
  <si>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</si>
  <si>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</si>
  <si>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</si>
  <si>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</si>
  <si>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</si>
  <si>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</si>
  <si>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</si>
  <si>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</si>
  <si>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</si>
  <si>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</si>
  <si>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</si>
  <si>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</si>
  <si>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</si>
  <si>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</si>
  <si>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</si>
  <si>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</si>
  <si>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</si>
  <si>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</si>
  <si>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</si>
  <si>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</si>
  <si>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</si>
  <si>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</si>
  <si>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</si>
  <si>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</si>
  <si>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</si>
  <si>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</si>
  <si>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</si>
  <si>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</si>
  <si>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</si>
  <si>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</si>
  <si>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</si>
  <si>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</si>
  <si>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</si>
  <si>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</si>
  <si>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</si>
  <si>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</si>
  <si>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</si>
  <si>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</si>
  <si>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</si>
  <si>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</si>
  <si>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</si>
  <si>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</si>
  <si>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</si>
  <si>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</si>
  <si>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</si>
  <si>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</si>
  <si>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</si>
  <si>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</si>
  <si>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</si>
  <si>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</si>
  <si>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</si>
  <si>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</si>
  <si>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</si>
  <si>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</si>
  <si>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</si>
  <si>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</si>
  <si>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</si>
  <si>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</si>
  <si>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</si>
  <si>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</si>
  <si>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</si>
  <si>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</si>
  <si>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</si>
  <si>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</si>
  <si>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</si>
  <si>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</si>
  <si>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</si>
  <si>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</si>
  <si>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</si>
  <si>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</si>
  <si>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</si>
  <si>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</si>
  <si>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</si>
  <si>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</si>
  <si>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</si>
  <si>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</si>
  <si>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</si>
  <si>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</si>
  <si>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</si>
  <si>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</si>
  <si>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</si>
  <si>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</si>
  <si>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</si>
  <si>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</si>
  <si>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</si>
  <si>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</si>
  <si>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</si>
  <si>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</si>
  <si>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</si>
  <si>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</si>
  <si>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</si>
  <si>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</si>
  <si>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</si>
  <si>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</si>
  <si>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</si>
  <si>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</si>
  <si>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</si>
  <si>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</si>
  <si>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</si>
  <si>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</si>
  <si>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</si>
  <si>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</si>
  <si>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</si>
  <si>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</si>
  <si>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</si>
  <si>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</si>
  <si>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</si>
  <si>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</si>
  <si>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</si>
  <si>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</si>
  <si>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</si>
  <si>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</si>
  <si>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</si>
  <si>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</si>
  <si>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</si>
  <si>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</si>
  <si>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</si>
  <si>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</si>
  <si>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</si>
  <si>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</si>
  <si>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</si>
  <si>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</si>
  <si>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</si>
  <si>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</si>
  <si>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</si>
  <si>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</si>
  <si>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</si>
  <si>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</si>
  <si>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</si>
  <si>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</si>
  <si>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</si>
  <si>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</si>
  <si>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</si>
  <si>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</si>
  <si>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</si>
  <si>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</si>
  <si>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</si>
  <si>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</si>
  <si>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</si>
  <si>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</si>
  <si>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</si>
  <si>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</si>
  <si>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</si>
  <si>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</si>
  <si>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</si>
  <si>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</si>
  <si>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</si>
  <si>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</si>
  <si>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</si>
  <si>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</si>
  <si>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</si>
  <si>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</si>
  <si>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</si>
  <si>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</si>
  <si>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</si>
  <si>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</si>
  <si>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</si>
  <si>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</si>
  <si>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</si>
  <si>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</si>
  <si>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</si>
  <si>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</si>
  <si>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</si>
  <si>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</si>
  <si>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</si>
  <si>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</si>
  <si>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</si>
  <si>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</si>
  <si>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</si>
  <si>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</si>
  <si>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</si>
  <si>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</si>
  <si>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</si>
  <si>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</si>
  <si>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</si>
  <si>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</si>
  <si>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</si>
  <si>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</si>
  <si>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</si>
  <si>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</si>
  <si>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</si>
  <si>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</si>
  <si>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</si>
  <si>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</si>
  <si>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</si>
  <si>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</si>
  <si>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</si>
  <si>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</si>
  <si>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</si>
  <si>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</si>
  <si>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</si>
  <si>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</si>
  <si>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</si>
  <si>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</si>
  <si>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</si>
  <si>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</si>
  <si>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</si>
  <si>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</si>
  <si>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</si>
  <si>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</si>
  <si>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</si>
  <si>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</si>
  <si>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</si>
  <si>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</si>
  <si>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</si>
  <si>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</si>
  <si>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</si>
  <si>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</si>
  <si>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</si>
  <si>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</si>
  <si>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</si>
  <si>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</si>
  <si>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</si>
  <si>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</si>
  <si>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</si>
  <si>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</si>
  <si>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</si>
  <si>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</si>
  <si>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</si>
  <si>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</si>
  <si>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</si>
  <si>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</si>
  <si>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</si>
  <si>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</si>
  <si>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</si>
  <si>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</si>
  <si>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</si>
  <si>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</si>
  <si>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</si>
  <si>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</si>
  <si>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</si>
  <si>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</si>
  <si>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</si>
  <si>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</si>
  <si>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</si>
  <si>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</si>
  <si>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</si>
  <si>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</si>
  <si>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</si>
  <si>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</si>
  <si>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</si>
  <si>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</si>
  <si>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</si>
  <si>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</si>
  <si>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</si>
  <si>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</si>
  <si>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</si>
  <si>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</si>
  <si>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</si>
  <si>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</si>
  <si>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</si>
  <si>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</si>
  <si>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</si>
  <si>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</si>
  <si>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</si>
  <si>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</si>
  <si>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</si>
  <si>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</si>
  <si>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</si>
  <si>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</si>
  <si>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</si>
  <si>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</si>
  <si>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</si>
  <si>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</si>
  <si>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</si>
  <si>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</si>
  <si>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</si>
  <si>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</si>
  <si>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</si>
  <si>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</si>
  <si>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</si>
  <si>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</si>
  <si>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</si>
  <si>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</si>
  <si>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</si>
  <si>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</si>
  <si>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</si>
  <si>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</si>
  <si>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</si>
  <si>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</si>
  <si>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</si>
  <si>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</si>
  <si>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</si>
  <si>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</si>
  <si>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</si>
  <si>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</si>
  <si>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</si>
  <si>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</si>
  <si>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</si>
  <si>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</si>
  <si>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</si>
  <si>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</si>
  <si>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</si>
  <si>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</si>
  <si>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</si>
  <si>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</si>
  <si>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</si>
  <si>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</si>
  <si>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</si>
  <si>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</si>
  <si>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</si>
  <si>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</si>
  <si>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</si>
  <si>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</si>
  <si>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</si>
  <si>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</si>
  <si>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</si>
  <si>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</si>
  <si>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</si>
  <si>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</si>
  <si>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</si>
  <si>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</si>
  <si>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</si>
  <si>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</si>
  <si>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</si>
  <si>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</si>
  <si>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</si>
  <si>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</si>
  <si>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</si>
  <si>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</si>
  <si>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</si>
  <si>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</si>
  <si>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</si>
  <si>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</si>
  <si>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</si>
  <si>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</si>
  <si>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</si>
  <si>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</si>
  <si>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</si>
  <si>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</si>
  <si>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</si>
  <si>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</si>
  <si>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</si>
  <si>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</si>
  <si>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</si>
  <si>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</si>
  <si>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</si>
  <si>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</si>
  <si>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</si>
  <si>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</si>
  <si>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</si>
  <si>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</si>
  <si>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</si>
  <si>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</si>
  <si>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</si>
  <si>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</si>
  <si>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</si>
  <si>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</si>
  <si>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</si>
  <si>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</si>
  <si>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</si>
  <si>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</si>
  <si>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</si>
  <si>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</si>
  <si>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</si>
  <si>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</si>
  <si>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</si>
  <si>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</si>
  <si>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</si>
  <si>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</si>
  <si>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</si>
  <si>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</si>
  <si>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</si>
  <si>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</si>
  <si>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</si>
  <si>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</si>
  <si>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</si>
  <si>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</si>
  <si>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</si>
  <si>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</si>
  <si>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</si>
  <si>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</si>
  <si>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</si>
  <si>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</si>
  <si>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</si>
  <si>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</si>
  <si>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</si>
  <si>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</si>
  <si>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</si>
  <si>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</si>
  <si>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</si>
  <si>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</si>
  <si>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</si>
  <si>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</si>
  <si>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</si>
  <si>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</si>
  <si>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</si>
  <si>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</si>
  <si>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</si>
  <si>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</si>
  <si>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</si>
  <si>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</si>
  <si>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</si>
  <si>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</si>
  <si>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</si>
  <si>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</si>
  <si>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</si>
  <si>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</si>
  <si>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</si>
  <si>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</si>
  <si>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</si>
  <si>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</si>
  <si>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</si>
  <si>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</si>
  <si>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</si>
  <si>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</si>
  <si>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</si>
  <si>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</si>
  <si>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</si>
  <si>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</si>
  <si>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</si>
  <si>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</si>
  <si>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</si>
  <si>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</si>
  <si>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</si>
  <si>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</si>
  <si>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</si>
  <si>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</si>
  <si>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</si>
  <si>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</si>
  <si>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</si>
  <si>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</si>
  <si>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</si>
  <si>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</si>
  <si>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</si>
  <si>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</si>
  <si>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</si>
  <si>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</si>
  <si>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</si>
  <si>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</si>
  <si>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</si>
  <si>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</si>
  <si>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</si>
  <si>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</si>
  <si>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</si>
  <si>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</si>
  <si>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</si>
  <si>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</si>
  <si>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</si>
  <si>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</si>
  <si>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</si>
  <si>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</si>
  <si>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</si>
  <si>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</si>
  <si>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</si>
  <si>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</si>
  <si>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</si>
  <si>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</si>
  <si>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</si>
  <si>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</si>
  <si>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</si>
  <si>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</si>
  <si>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</si>
  <si>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</si>
  <si>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</si>
  <si>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</si>
  <si>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</si>
  <si>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</si>
  <si>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</si>
  <si>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</si>
  <si>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</si>
  <si>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</si>
  <si>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</si>
  <si>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</si>
  <si>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</si>
  <si>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</si>
  <si>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</si>
  <si>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</si>
  <si>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</si>
  <si>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</si>
  <si>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</si>
  <si>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</si>
  <si>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</si>
  <si>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</si>
  <si>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</si>
  <si>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</si>
  <si>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</si>
  <si>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</si>
  <si>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</si>
  <si>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</si>
  <si>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</si>
  <si>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</si>
  <si>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</si>
  <si>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</si>
  <si>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</si>
  <si>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</si>
  <si>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</si>
  <si>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</si>
  <si>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</si>
  <si>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</si>
  <si>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</si>
  <si>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</si>
  <si>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</si>
  <si>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</si>
  <si>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</si>
  <si>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</si>
  <si>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</si>
  <si>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</si>
  <si>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</si>
  <si>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</si>
  <si>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</si>
  <si>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</si>
  <si>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</si>
  <si>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</si>
  <si>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</si>
  <si>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</si>
  <si>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</si>
  <si>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</si>
  <si>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</si>
  <si>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</si>
  <si>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</si>
  <si>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</si>
  <si>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</si>
  <si>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</si>
  <si>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</si>
  <si>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</si>
  <si>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</si>
  <si>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</si>
  <si>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</si>
  <si>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</si>
  <si>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</si>
  <si>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</si>
  <si>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</si>
  <si>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</si>
  <si>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</si>
  <si>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</si>
  <si>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</si>
  <si>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</si>
  <si>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</si>
  <si>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</si>
  <si>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</si>
  <si>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</si>
  <si>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</si>
  <si>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</si>
  <si>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</si>
  <si>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</si>
  <si>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</si>
  <si>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</si>
  <si>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</si>
  <si>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</si>
  <si>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</si>
  <si>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</si>
  <si>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</si>
  <si>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</si>
  <si>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</si>
  <si>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</si>
  <si>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</si>
  <si>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</si>
  <si>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</si>
  <si>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</si>
  <si>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</si>
  <si>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</si>
  <si>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</si>
  <si>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</si>
  <si>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</si>
  <si>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</si>
  <si>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</si>
  <si>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</si>
  <si>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</si>
  <si>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</si>
  <si>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</si>
  <si>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</si>
  <si>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</si>
  <si>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</si>
  <si>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</si>
  <si>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</si>
  <si>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</si>
  <si>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</si>
  <si>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</si>
  <si>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</si>
  <si>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</si>
  <si>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</si>
  <si>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</si>
  <si>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</si>
  <si>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</si>
  <si>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</si>
  <si>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</si>
  <si>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</si>
  <si>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</si>
  <si>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</si>
  <si>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</si>
  <si>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</si>
  <si>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</si>
  <si>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</si>
  <si>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</si>
  <si>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</si>
  <si>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</si>
  <si>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</si>
  <si>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</si>
  <si>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</si>
  <si>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</si>
  <si>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</si>
  <si>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</si>
  <si>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</si>
  <si>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</si>
  <si>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</si>
  <si>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</si>
  <si>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</si>
  <si>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</si>
  <si>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</si>
  <si>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</si>
  <si>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</si>
  <si>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</si>
  <si>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</si>
  <si>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</si>
  <si>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</si>
  <si>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</si>
  <si>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</si>
  <si>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</si>
  <si>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</si>
  <si>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</si>
  <si>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</si>
  <si>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</si>
  <si>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</si>
  <si>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</si>
  <si>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</si>
  <si>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</si>
  <si>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</si>
  <si>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</si>
  <si>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</si>
  <si>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</si>
  <si>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</si>
  <si>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</si>
  <si>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</si>
  <si>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</si>
  <si>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</si>
  <si>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</si>
  <si>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</si>
  <si>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</si>
  <si>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</si>
  <si>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</si>
  <si>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</si>
  <si>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</si>
  <si>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</si>
  <si>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</si>
  <si>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</si>
  <si>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</si>
  <si>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</si>
  <si>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</si>
  <si>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</si>
  <si>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</si>
  <si>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</si>
  <si>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</si>
  <si>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</si>
  <si>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</si>
  <si>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</si>
  <si>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</si>
  <si>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</si>
  <si>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</si>
  <si>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</si>
  <si>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</si>
  <si>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</si>
  <si>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</si>
  <si>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</si>
  <si>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</si>
  <si>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</si>
  <si>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</si>
  <si>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</si>
  <si>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</si>
  <si>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</si>
  <si>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</si>
  <si>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</si>
  <si>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</si>
  <si>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</si>
  <si>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</si>
  <si>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</si>
  <si>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</si>
  <si>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</si>
  <si>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</si>
  <si>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</si>
  <si>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</si>
  <si>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</si>
  <si>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</si>
  <si>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</si>
  <si>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</si>
  <si>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</si>
  <si>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</si>
  <si>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</si>
  <si>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</si>
  <si>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</si>
  <si>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</si>
  <si>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</si>
  <si>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</si>
  <si>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</si>
  <si>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</si>
  <si>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</si>
  <si>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</si>
  <si>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</si>
  <si>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</si>
  <si>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</si>
  <si>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</si>
  <si>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</si>
  <si>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</si>
  <si>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</si>
  <si>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</si>
  <si>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</si>
  <si>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</si>
  <si>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</si>
  <si>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</si>
  <si>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</si>
  <si>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</si>
  <si>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</si>
  <si>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</si>
  <si>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</si>
  <si>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</si>
  <si>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</si>
  <si>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</si>
  <si>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</si>
  <si>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</si>
  <si>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</si>
  <si>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</si>
  <si>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</si>
  <si>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</si>
  <si>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</si>
  <si>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</si>
  <si>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</si>
  <si>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</si>
  <si>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</si>
  <si>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</si>
  <si>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</si>
  <si>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</si>
  <si>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</si>
  <si>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</si>
  <si>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</si>
  <si>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</si>
  <si>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</si>
  <si>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</si>
  <si>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</si>
  <si>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</si>
  <si>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</si>
  <si>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</si>
  <si>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</si>
  <si>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</si>
  <si>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</si>
  <si>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</si>
  <si>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</si>
  <si>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</si>
  <si>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</si>
  <si>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</si>
  <si>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</si>
  <si>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</si>
  <si>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</si>
  <si>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</si>
  <si>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</si>
  <si>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</si>
  <si>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</si>
  <si>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</si>
  <si>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</si>
  <si>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</si>
  <si>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</si>
  <si>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</si>
  <si>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</si>
  <si>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</si>
  <si>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</si>
  <si>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</si>
  <si>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</si>
  <si>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</si>
  <si>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</si>
  <si>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</si>
  <si>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</si>
  <si>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</si>
  <si>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</si>
  <si>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</si>
  <si>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</si>
  <si>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</si>
  <si>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</si>
  <si>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</si>
  <si>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</si>
  <si>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</si>
  <si>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</si>
  <si>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</si>
  <si>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</si>
  <si>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</si>
  <si>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</si>
  <si>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</si>
  <si>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</si>
  <si>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</si>
  <si>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</si>
  <si>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</si>
  <si>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</si>
  <si>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</si>
  <si>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</si>
  <si>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</si>
  <si>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</si>
  <si>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</si>
  <si>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</si>
  <si>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</si>
  <si>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</si>
  <si>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</si>
  <si>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</si>
  <si>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</si>
  <si>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</si>
  <si>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</si>
  <si>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</si>
  <si>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</si>
  <si>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</si>
  <si>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</si>
  <si>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</si>
  <si>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</si>
  <si>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</si>
  <si>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</si>
  <si>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</si>
  <si>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</si>
  <si>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</si>
  <si>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</si>
  <si>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</si>
  <si>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</si>
  <si>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</si>
  <si>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</si>
  <si>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</si>
  <si>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</si>
  <si>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</si>
  <si>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</si>
  <si>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</si>
  <si>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</si>
  <si>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</si>
  <si>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</si>
  <si>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</si>
  <si>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</si>
  <si>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</si>
  <si>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</si>
  <si>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</si>
  <si>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</si>
  <si>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</si>
  <si>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</si>
  <si>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</si>
  <si>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</si>
  <si>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</si>
  <si>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</si>
  <si>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</si>
  <si>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</si>
  <si>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</si>
  <si>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</si>
  <si>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</si>
  <si>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</si>
  <si>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</si>
  <si>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</si>
  <si>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</si>
  <si>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</si>
  <si>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</si>
  <si>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</si>
  <si>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</si>
  <si>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</si>
  <si>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</si>
  <si>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</si>
  <si>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</si>
  <si>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</si>
  <si>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</si>
  <si>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</si>
  <si>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</si>
  <si>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</si>
  <si>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</si>
  <si>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</si>
  <si>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</si>
  <si>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</si>
  <si>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</si>
  <si>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</si>
  <si>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</si>
  <si>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</si>
  <si>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</si>
  <si>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</si>
  <si>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</si>
  <si>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</si>
  <si>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</si>
  <si>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</si>
  <si>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</si>
  <si>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</si>
  <si>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</si>
  <si>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</si>
  <si>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</si>
  <si>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</si>
  <si>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</si>
  <si>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</si>
  <si>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</si>
  <si>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</si>
  <si>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</si>
  <si>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</si>
  <si>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</si>
  <si>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</si>
  <si>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</si>
  <si>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</si>
  <si>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</si>
  <si>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</si>
  <si>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</si>
  <si>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</si>
  <si>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</si>
  <si>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</si>
  <si>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</si>
  <si>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</si>
  <si>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</si>
  <si>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</si>
  <si>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</si>
  <si>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</si>
  <si>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</si>
  <si>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</si>
  <si>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</si>
  <si>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</si>
  <si>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</si>
  <si>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</si>
  <si>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</si>
  <si>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</si>
  <si>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</si>
  <si>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</si>
  <si>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</si>
  <si>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</si>
  <si>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</si>
  <si>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</si>
  <si>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</si>
  <si>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</si>
  <si>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</si>
  <si>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</si>
  <si>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</si>
  <si>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</si>
  <si>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</si>
  <si>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</si>
  <si>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</si>
  <si>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</si>
  <si>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</si>
  <si>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</si>
  <si>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</si>
  <si>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</si>
  <si>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</si>
  <si>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</si>
  <si>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</si>
  <si>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</si>
  <si>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</si>
  <si>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</si>
  <si>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</si>
  <si>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</si>
  <si>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</si>
  <si>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</si>
  <si>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</si>
  <si>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</si>
  <si>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</si>
  <si>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</si>
  <si>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</si>
  <si>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</si>
  <si>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</si>
  <si>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</si>
  <si>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</si>
  <si>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</si>
  <si>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</si>
  <si>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</si>
  <si>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</si>
  <si>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</si>
  <si>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</si>
  <si>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</si>
  <si>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</si>
  <si>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</si>
  <si>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</si>
  <si>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</si>
  <si>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</si>
  <si>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</si>
  <si>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</si>
  <si>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</si>
  <si>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</si>
  <si>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</si>
  <si>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</si>
  <si>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</si>
  <si>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</si>
  <si>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</si>
  <si>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</si>
  <si>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</si>
  <si>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</si>
  <si>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</si>
  <si>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</si>
  <si>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</si>
  <si>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</si>
  <si>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</si>
  <si>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</si>
  <si>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</si>
  <si>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</si>
  <si>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</si>
  <si>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</si>
  <si>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</si>
  <si>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</si>
  <si>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</si>
  <si>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</si>
  <si>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</si>
  <si>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</si>
  <si>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</si>
  <si>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</si>
  <si>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</si>
  <si>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</si>
  <si>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</si>
  <si>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</si>
  <si>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</si>
  <si>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</si>
  <si>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</si>
  <si>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</si>
  <si>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</si>
  <si>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</si>
  <si>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</si>
  <si>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</si>
  <si>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</si>
  <si>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</si>
  <si>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</si>
  <si>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</si>
  <si>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</si>
  <si>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</si>
  <si>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</si>
  <si>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</si>
  <si>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</si>
  <si>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</si>
  <si>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</si>
  <si>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</si>
  <si>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</si>
  <si>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</si>
  <si>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</si>
  <si>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</si>
  <si>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</si>
  <si>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</si>
  <si>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</si>
  <si>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</si>
  <si>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</si>
  <si>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</si>
  <si>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</si>
  <si>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</si>
  <si>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</si>
  <si>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</si>
  <si>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</si>
  <si>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</si>
  <si>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</si>
  <si>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</si>
  <si>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</si>
  <si>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</si>
  <si>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</si>
  <si>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</si>
  <si>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</si>
  <si>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</si>
  <si>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</si>
  <si>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</si>
  <si>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</si>
  <si>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</si>
  <si>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</si>
  <si>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</si>
  <si>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</si>
  <si>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</si>
  <si>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</si>
  <si>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</si>
  <si>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</si>
  <si>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</si>
  <si>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</si>
  <si>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</si>
  <si>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</si>
  <si>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</si>
  <si>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</si>
  <si>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</si>
  <si>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</si>
  <si>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</si>
  <si>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</si>
  <si>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</si>
  <si>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</si>
  <si>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</si>
  <si>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</si>
  <si>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</si>
  <si>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</si>
  <si>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</si>
  <si>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</si>
  <si>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</si>
  <si>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</si>
  <si>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</si>
  <si>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</si>
  <si>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</si>
  <si>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</si>
  <si>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</si>
  <si>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</si>
  <si>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</si>
  <si>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</si>
  <si>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</si>
  <si>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</si>
  <si>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</si>
  <si>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</si>
  <si>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</si>
  <si>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</si>
  <si>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</si>
  <si>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</si>
  <si>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</si>
  <si>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</si>
  <si>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</si>
  <si>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</si>
  <si>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</si>
  <si>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</si>
  <si>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</si>
  <si>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</si>
  <si>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</si>
  <si>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</si>
  <si>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</si>
  <si>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</si>
  <si>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</si>
  <si>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</si>
  <si>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</si>
  <si>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</si>
  <si>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</si>
  <si>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</si>
  <si>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</si>
  <si>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</si>
  <si>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</si>
  <si>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</si>
  <si>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</si>
  <si>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</si>
  <si>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</si>
  <si>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</si>
  <si>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</si>
  <si>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</si>
  <si>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</si>
  <si>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</si>
  <si>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</si>
  <si>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</si>
  <si>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</si>
  <si>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</si>
  <si>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</si>
  <si>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</si>
  <si>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</si>
  <si>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</si>
  <si>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</si>
  <si>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</si>
  <si>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</si>
  <si>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</si>
  <si>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</si>
  <si>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</si>
  <si>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</si>
  <si>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</si>
  <si>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</si>
  <si>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</si>
  <si>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</si>
  <si>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</si>
  <si>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</si>
  <si>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</si>
  <si>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</si>
  <si>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</si>
  <si>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</si>
  <si>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</si>
  <si>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</si>
  <si>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</si>
  <si>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</si>
  <si>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</si>
  <si>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</si>
  <si>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</si>
  <si>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</si>
  <si>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</si>
  <si>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</si>
  <si>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</si>
  <si>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</si>
  <si>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</si>
  <si>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</si>
  <si>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</si>
  <si>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</si>
  <si>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</si>
  <si>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</si>
  <si>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</si>
  <si>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</si>
  <si>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</si>
  <si>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</si>
  <si>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</si>
  <si>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</si>
  <si>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</si>
  <si>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</si>
  <si>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</si>
  <si>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</si>
  <si>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</si>
  <si>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</si>
  <si>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</si>
  <si>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</si>
  <si>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</si>
  <si>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</si>
  <si>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</si>
  <si>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</si>
  <si>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</si>
  <si>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</si>
  <si>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</si>
  <si>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</si>
  <si>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</si>
  <si>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</si>
  <si>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</si>
  <si>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</si>
  <si>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</si>
  <si>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</si>
  <si>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</si>
  <si>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</si>
  <si>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</si>
  <si>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</si>
  <si>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</si>
  <si>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</si>
  <si>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</si>
  <si>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</si>
  <si>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</si>
  <si>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</si>
  <si>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</si>
  <si>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</si>
  <si>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</si>
  <si>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</si>
  <si>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</si>
  <si>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</si>
  <si>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</si>
  <si>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</si>
  <si>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</si>
  <si>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</si>
  <si>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</si>
  <si>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</si>
  <si>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</si>
  <si>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</si>
  <si>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</si>
  <si>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</si>
  <si>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</si>
  <si>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</si>
  <si>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</si>
  <si>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</si>
  <si>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</si>
  <si>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</si>
  <si>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</si>
  <si>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</si>
  <si>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</si>
  <si>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</si>
  <si>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</si>
  <si>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</si>
  <si>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</si>
  <si>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</si>
  <si>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</si>
  <si>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</si>
  <si>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</si>
  <si>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</si>
  <si>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</si>
  <si>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</si>
  <si>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</si>
  <si>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</si>
  <si>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</si>
  <si>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</si>
  <si>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</si>
  <si>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</si>
  <si>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</si>
  <si>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</si>
  <si>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</si>
  <si>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</si>
  <si>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</si>
  <si>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</si>
  <si>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</si>
  <si>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</si>
  <si>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</si>
  <si>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</si>
  <si>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</si>
  <si>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</si>
  <si>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</si>
  <si>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</si>
  <si>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</si>
  <si>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</si>
  <si>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</si>
  <si>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</si>
  <si>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</si>
  <si>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</si>
  <si>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</si>
  <si>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</si>
  <si>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</si>
  <si>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</si>
  <si>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</si>
  <si>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</si>
  <si>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</si>
  <si>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</si>
  <si>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</si>
  <si>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</si>
  <si>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</si>
  <si>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</si>
  <si>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</si>
  <si>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</si>
  <si>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</si>
  <si>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</si>
  <si>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</si>
  <si>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</si>
  <si>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</si>
  <si>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</si>
  <si>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</si>
  <si>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</si>
  <si>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</si>
  <si>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</si>
  <si>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</si>
  <si>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</si>
  <si>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</si>
  <si>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</si>
  <si>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</si>
  <si>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</si>
  <si>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</si>
  <si>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</si>
  <si>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</si>
  <si>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</si>
  <si>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</si>
  <si>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</si>
  <si>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</si>
  <si>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</si>
  <si>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</si>
  <si>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</si>
  <si>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</si>
  <si>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</si>
  <si>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</si>
  <si>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</si>
  <si>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</si>
  <si>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</si>
  <si>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</si>
  <si>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</si>
  <si>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</si>
  <si>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</si>
  <si>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</si>
  <si>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</si>
  <si>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</si>
  <si>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</si>
  <si>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</si>
  <si>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</si>
  <si>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</si>
  <si>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</si>
  <si>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</si>
  <si>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</si>
  <si>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</si>
  <si>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</si>
  <si>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</si>
  <si>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</si>
  <si>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</si>
  <si>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</si>
  <si>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</si>
  <si>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</si>
  <si>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</si>
  <si>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</si>
  <si>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</si>
  <si>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</si>
  <si>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</si>
  <si>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</si>
  <si>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</si>
  <si>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</si>
  <si>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</si>
  <si>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</si>
  <si>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</si>
  <si>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</si>
  <si>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</si>
  <si>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</si>
  <si>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</si>
  <si>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</si>
  <si>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</si>
  <si>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</si>
  <si>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</si>
  <si>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</si>
  <si>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</si>
  <si>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</si>
  <si>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</si>
  <si>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</si>
  <si>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</si>
  <si>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</si>
  <si>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</si>
  <si>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</si>
  <si>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</si>
  <si>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</si>
  <si>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</si>
  <si>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</si>
  <si>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</si>
  <si>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</si>
  <si>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</si>
  <si>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</si>
  <si>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</si>
  <si>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</si>
  <si>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</si>
  <si>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</si>
  <si>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</si>
  <si>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</si>
  <si>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</si>
  <si>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</si>
  <si>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</si>
  <si>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</si>
  <si>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</si>
  <si>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</si>
  <si>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</si>
  <si>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</si>
  <si>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</si>
  <si>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</si>
  <si>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</si>
  <si>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</si>
  <si>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</si>
  <si>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</si>
  <si>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</si>
  <si>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</si>
  <si>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</si>
  <si>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</si>
  <si>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</si>
  <si>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</si>
  <si>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</si>
  <si>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</si>
  <si>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</si>
  <si>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</si>
  <si>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</si>
  <si>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</si>
  <si>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</si>
  <si>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</si>
  <si>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</si>
  <si>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</si>
  <si>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</si>
  <si>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</si>
  <si>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</si>
  <si>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</si>
  <si>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</si>
  <si>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</si>
  <si>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</si>
  <si>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</si>
  <si>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</si>
  <si>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</si>
  <si>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</si>
  <si>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</si>
  <si>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</si>
  <si>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</si>
  <si>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</si>
  <si>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</si>
  <si>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</si>
  <si>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</si>
  <si>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</si>
  <si>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</si>
  <si>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</si>
  <si>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</si>
  <si>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</si>
  <si>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</si>
  <si>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</si>
  <si>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</si>
  <si>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</si>
  <si>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</si>
  <si>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</si>
  <si>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</si>
  <si>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</si>
  <si>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</si>
  <si>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</si>
  <si>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</si>
  <si>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</si>
  <si>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</si>
  <si>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</si>
  <si>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</si>
  <si>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</si>
  <si>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</si>
  <si>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</si>
  <si>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</si>
  <si>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</si>
  <si>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</si>
  <si>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</si>
  <si>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</si>
  <si>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</si>
  <si>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</si>
  <si>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</si>
  <si>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</si>
  <si>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</si>
  <si>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</si>
  <si>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</si>
  <si>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</si>
  <si>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</si>
  <si>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</si>
  <si>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</si>
  <si>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</si>
  <si>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</si>
  <si>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</si>
  <si>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</si>
  <si>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</si>
  <si>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</si>
  <si>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</si>
  <si>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</si>
  <si>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</si>
  <si>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</si>
  <si>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</si>
  <si>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</si>
  <si>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</si>
  <si>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</si>
  <si>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</si>
  <si>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</si>
  <si>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</si>
  <si>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</si>
  <si>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</si>
  <si>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</si>
  <si>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</si>
  <si>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</si>
  <si>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</si>
  <si>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</si>
  <si>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</si>
  <si>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</si>
  <si>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</si>
  <si>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</si>
  <si>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</si>
  <si>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</si>
  <si>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</si>
  <si>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</si>
  <si>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</si>
  <si>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</si>
  <si>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</si>
  <si>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</si>
  <si>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</si>
  <si>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</si>
  <si>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</si>
  <si>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</si>
  <si>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</si>
  <si>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</si>
  <si>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</si>
  <si>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</si>
  <si>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</si>
  <si>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</si>
  <si>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</si>
  <si>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</si>
  <si>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</si>
  <si>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</si>
  <si>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</si>
  <si>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</si>
  <si>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</si>
  <si>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</si>
  <si>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</si>
  <si>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</si>
  <si>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</si>
  <si>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</si>
  <si>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</si>
  <si>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</si>
  <si>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</si>
  <si>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</si>
  <si>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</si>
  <si>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</si>
  <si>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</si>
  <si>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</si>
  <si>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</si>
  <si>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</si>
  <si>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</si>
  <si>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</si>
  <si>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</si>
  <si>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</si>
  <si>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</si>
  <si>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</si>
  <si>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</si>
  <si>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</si>
  <si>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</si>
  <si>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</si>
  <si>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</si>
  <si>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</si>
  <si>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</si>
  <si>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</si>
  <si>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</si>
  <si>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</si>
  <si>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</si>
  <si>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</si>
  <si>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</si>
  <si>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</si>
  <si>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</si>
  <si>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</si>
  <si>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</si>
  <si>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</si>
  <si>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</si>
  <si>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</si>
  <si>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</si>
  <si>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</si>
  <si>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</si>
  <si>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</si>
  <si>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</si>
  <si>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</si>
  <si>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</si>
  <si>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</si>
  <si>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</si>
  <si>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</si>
  <si>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</si>
  <si>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</si>
  <si>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</si>
  <si>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</si>
  <si>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</si>
  <si>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</si>
  <si>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</si>
  <si>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</si>
  <si>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</si>
  <si>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</si>
  <si>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</si>
  <si>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</si>
  <si>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</si>
  <si>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</si>
  <si>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</si>
  <si>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</si>
  <si>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</si>
  <si>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</si>
  <si>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</si>
  <si>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</si>
  <si>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</si>
  <si>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</si>
  <si>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</si>
  <si>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</si>
  <si>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</si>
  <si>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</si>
  <si>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</si>
  <si>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</si>
  <si>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</si>
  <si>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</si>
  <si>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</si>
  <si>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</si>
  <si>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</si>
  <si>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</si>
  <si>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</si>
  <si>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</si>
  <si>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</si>
  <si>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</si>
  <si>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</si>
  <si>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</si>
  <si>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</si>
  <si>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</si>
  <si>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</si>
  <si>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</si>
  <si>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</si>
  <si>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</si>
  <si>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</si>
  <si>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</si>
  <si>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</si>
  <si>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</si>
  <si>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</si>
  <si>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</si>
  <si>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</si>
  <si>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</si>
  <si>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</si>
  <si>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</si>
  <si>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</si>
  <si>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</si>
  <si>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</si>
  <si>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</si>
  <si>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</si>
  <si>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</si>
  <si>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</si>
  <si>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</si>
  <si>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</si>
  <si>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</si>
  <si>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</si>
  <si>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</si>
  <si>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</si>
  <si>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</si>
  <si>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</si>
  <si>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</si>
  <si>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</si>
  <si>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</si>
  <si>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</si>
  <si>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</si>
  <si>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</si>
  <si>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</si>
  <si>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</si>
  <si>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</si>
  <si>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</si>
  <si>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</si>
  <si>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</si>
  <si>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</si>
  <si>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</si>
  <si>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</si>
  <si>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</si>
  <si>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</si>
  <si>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</si>
  <si>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</si>
  <si>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</si>
  <si>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</si>
  <si>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</si>
  <si>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</si>
  <si>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</si>
  <si>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</si>
  <si>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</si>
  <si>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</si>
  <si>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</si>
  <si>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</si>
  <si>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</si>
  <si>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</si>
  <si>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</si>
  <si>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</si>
  <si>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</si>
  <si>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</si>
  <si>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</si>
  <si>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</si>
  <si>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</si>
  <si>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</si>
  <si>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</si>
  <si>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</si>
  <si>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</si>
  <si>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</si>
  <si>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</si>
  <si>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</si>
  <si>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</si>
  <si>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</si>
  <si>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</si>
  <si>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</si>
  <si>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</si>
  <si>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</si>
  <si>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</si>
  <si>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</si>
  <si>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</si>
  <si>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</si>
  <si>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</si>
  <si>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</si>
  <si>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</si>
  <si>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</si>
  <si>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</si>
  <si>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</si>
  <si>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</si>
  <si>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</si>
  <si>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</si>
  <si>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</si>
  <si>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</si>
  <si>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</si>
  <si>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</si>
  <si>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</si>
  <si>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</si>
  <si>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</si>
  <si>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</si>
  <si>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</si>
  <si>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</si>
  <si>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</si>
  <si>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</si>
  <si>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</si>
  <si>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</si>
  <si>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</si>
  <si>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</si>
  <si>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</si>
  <si>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</si>
  <si>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</si>
  <si>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</si>
  <si>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</si>
  <si>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</si>
  <si>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</si>
  <si>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</si>
  <si>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</si>
  <si>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</si>
  <si>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</si>
  <si>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</si>
  <si>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</si>
  <si>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</si>
  <si>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</si>
  <si>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</si>
  <si>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</si>
  <si>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</si>
  <si>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</si>
  <si>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</si>
  <si>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</si>
  <si>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</si>
  <si>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</si>
  <si>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</si>
  <si>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</si>
  <si>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</si>
  <si>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</si>
  <si>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</si>
  <si>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</si>
  <si>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</si>
  <si>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</si>
  <si>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</si>
  <si>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</si>
  <si>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</si>
  <si>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</si>
  <si>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</si>
  <si>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</si>
  <si>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</si>
  <si>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</si>
  <si>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</si>
  <si>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</si>
  <si>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</si>
  <si>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</si>
  <si>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</si>
  <si>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</si>
  <si>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</si>
  <si>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</si>
  <si>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</si>
  <si>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</si>
  <si>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</si>
  <si>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</si>
  <si>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</si>
  <si>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</si>
  <si>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</si>
  <si>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</si>
  <si>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</si>
  <si>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</si>
  <si>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</si>
  <si>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</si>
  <si>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</si>
  <si>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</si>
  <si>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</si>
  <si>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</si>
  <si>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</si>
  <si>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</si>
  <si>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</si>
  <si>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</si>
  <si>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</si>
  <si>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</si>
  <si>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</si>
  <si>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</si>
  <si>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</si>
  <si>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</si>
  <si>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</si>
  <si>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</si>
  <si>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</si>
  <si>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</si>
  <si>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</si>
  <si>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</si>
  <si>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</si>
  <si>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</si>
  <si>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</si>
  <si>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</si>
  <si>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</si>
  <si>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</si>
  <si>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</si>
  <si>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</si>
  <si>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</si>
  <si>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</si>
  <si>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</si>
  <si>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</si>
  <si>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</si>
  <si>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</si>
  <si>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</si>
  <si>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</si>
  <si>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</si>
  <si>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</si>
  <si>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</si>
  <si>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</si>
  <si>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</si>
  <si>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</si>
  <si>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</si>
  <si>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</si>
  <si>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</si>
  <si>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</si>
  <si>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</si>
  <si>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</si>
  <si>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</si>
  <si>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</si>
  <si>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</si>
  <si>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</si>
  <si>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</si>
  <si>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</si>
  <si>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</si>
  <si>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</si>
  <si>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</si>
  <si>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</si>
  <si>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</si>
  <si>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</si>
  <si>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</si>
  <si>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</si>
  <si>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</si>
  <si>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</si>
  <si>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</si>
  <si>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</si>
  <si>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</si>
  <si>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</si>
  <si>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</si>
  <si>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</si>
  <si>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</si>
  <si>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</si>
  <si>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</si>
  <si>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</si>
  <si>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</si>
  <si>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</si>
  <si>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</si>
  <si>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</si>
  <si>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</si>
  <si>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</si>
  <si>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</si>
  <si>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</si>
  <si>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</si>
  <si>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</si>
  <si>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</si>
  <si>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</si>
  <si>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</si>
  <si>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</si>
  <si>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</si>
  <si>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</si>
  <si>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</si>
  <si>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</si>
  <si>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</si>
  <si>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</si>
  <si>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</si>
  <si>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</si>
  <si>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</si>
  <si>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</si>
  <si>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</si>
  <si>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</si>
  <si>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</si>
  <si>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</si>
  <si>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</si>
  <si>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</si>
  <si>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</si>
  <si>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</si>
  <si>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</si>
  <si>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</si>
  <si>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</si>
  <si>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</si>
  <si>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</si>
  <si>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</si>
  <si>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</si>
  <si>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</si>
  <si>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</si>
  <si>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</si>
  <si>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</si>
  <si>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</si>
  <si>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</si>
  <si>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</si>
  <si>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</si>
  <si>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</si>
  <si>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</si>
  <si>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</si>
  <si>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</si>
  <si>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</si>
  <si>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</si>
  <si>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</si>
  <si>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</si>
  <si>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</si>
  <si>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</si>
  <si>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</si>
  <si>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</si>
  <si>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</si>
  <si>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</si>
  <si>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</si>
  <si>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</si>
  <si>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</si>
  <si>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</si>
  <si>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</si>
  <si>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</si>
  <si>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</si>
  <si>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</si>
  <si>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</si>
  <si>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</si>
  <si>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</si>
  <si>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</si>
  <si>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</si>
  <si>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</si>
  <si>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</si>
  <si>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</si>
  <si>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</si>
  <si>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</si>
  <si>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</si>
  <si>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</si>
  <si>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</si>
  <si>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</si>
  <si>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</si>
  <si>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</si>
  <si>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</si>
  <si>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</si>
  <si>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</si>
  <si>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</si>
  <si>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</si>
  <si>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</si>
  <si>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</si>
  <si>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</si>
  <si>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</si>
  <si>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</si>
  <si>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</si>
  <si>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</si>
  <si>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</si>
  <si>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</si>
  <si>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</si>
  <si>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</si>
  <si>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</si>
  <si>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</si>
  <si>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</si>
  <si>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</si>
  <si>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</si>
  <si>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</si>
  <si>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</si>
  <si>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</si>
  <si>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</si>
  <si>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</si>
  <si>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</si>
  <si>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</si>
  <si>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</si>
  <si>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</si>
  <si>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</si>
  <si>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</si>
  <si>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</si>
  <si>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</si>
  <si>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</si>
  <si>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</si>
  <si>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</si>
  <si>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</si>
  <si>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</si>
  <si>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</si>
  <si>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</si>
  <si>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</si>
  <si>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</si>
  <si>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</si>
  <si>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</si>
  <si>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</si>
  <si>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</si>
  <si>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</si>
  <si>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</si>
  <si>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</si>
  <si>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</si>
  <si>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</si>
  <si>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</si>
  <si>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</si>
  <si>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</si>
  <si>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</si>
  <si>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</si>
  <si>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</si>
  <si>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</si>
  <si>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</si>
  <si>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</si>
  <si>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</si>
  <si>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</si>
  <si>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</si>
  <si>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</si>
  <si>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</si>
  <si>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</si>
  <si>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</si>
  <si>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</si>
  <si>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</si>
  <si>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</si>
  <si>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</si>
  <si>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</si>
  <si>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</si>
  <si>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</si>
  <si>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</si>
  <si>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</si>
  <si>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</si>
  <si>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</si>
  <si>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</si>
  <si>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</si>
  <si>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</si>
  <si>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</si>
  <si>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</si>
  <si>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</si>
  <si>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</si>
  <si>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</si>
  <si>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</si>
  <si>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</si>
  <si>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</si>
  <si>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</si>
  <si>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</si>
  <si>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</si>
  <si>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</si>
  <si>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</si>
  <si>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</si>
  <si>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</si>
  <si>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</si>
  <si>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</si>
  <si>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</si>
  <si>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</si>
  <si>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</si>
  <si>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</si>
  <si>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</si>
  <si>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</si>
  <si>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</si>
  <si>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</si>
  <si>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</si>
  <si>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</si>
  <si>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</si>
  <si>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</si>
  <si>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</si>
  <si>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</si>
  <si>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</si>
  <si>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</si>
  <si>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</si>
  <si>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</si>
  <si>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</si>
  <si>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</si>
  <si>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</si>
  <si>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</si>
  <si>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</si>
  <si>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</si>
  <si>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</si>
  <si>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</si>
  <si>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</si>
  <si>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</si>
  <si>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</si>
  <si>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</si>
  <si>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</si>
  <si>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</si>
  <si>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</si>
  <si>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</si>
  <si>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</si>
  <si>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</si>
  <si>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</si>
  <si>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</si>
  <si>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</si>
  <si>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</si>
  <si>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</si>
  <si>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</si>
  <si>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</si>
  <si>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</si>
  <si>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</si>
  <si>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</si>
  <si>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</si>
  <si>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</si>
  <si>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</si>
  <si>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</si>
  <si>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</si>
  <si>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</si>
  <si>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</si>
  <si>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</si>
  <si>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</si>
  <si>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</si>
  <si>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</si>
  <si>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</si>
  <si>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</si>
  <si>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</si>
  <si>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</si>
  <si>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</si>
  <si>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</si>
  <si>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</si>
  <si>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</si>
  <si>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</si>
  <si>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</si>
  <si>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</si>
  <si>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</si>
  <si>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</si>
  <si>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</si>
  <si>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</si>
  <si>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</si>
  <si>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</si>
  <si>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</si>
  <si>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</si>
  <si>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</si>
  <si>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</si>
  <si>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</si>
  <si>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</si>
  <si>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</si>
  <si>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</si>
  <si>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</si>
  <si>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</si>
  <si>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</si>
  <si>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</si>
  <si>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</si>
  <si>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</si>
  <si>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</si>
  <si>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</si>
  <si>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</si>
  <si>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</si>
  <si>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</si>
  <si>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</si>
  <si>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</si>
  <si>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</si>
  <si>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</si>
  <si>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</si>
  <si>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</si>
  <si>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</si>
  <si>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</si>
  <si>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</si>
  <si>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</si>
  <si>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</si>
  <si>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</si>
  <si>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</si>
  <si>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</si>
  <si>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</si>
  <si>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</si>
  <si>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</si>
  <si>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</si>
  <si>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</si>
  <si>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</si>
  <si>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</si>
  <si>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</si>
  <si>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</si>
  <si>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</si>
  <si>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</si>
  <si>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</si>
  <si>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</si>
  <si>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</si>
  <si>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</si>
  <si>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</si>
  <si>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</si>
  <si>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</si>
  <si>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</si>
  <si>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</si>
  <si>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</si>
  <si>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</si>
  <si>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</si>
  <si>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</si>
  <si>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</si>
  <si>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</si>
  <si>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</si>
  <si>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</si>
  <si>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</si>
  <si>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</si>
  <si>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</si>
  <si>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</si>
  <si>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</si>
  <si>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</si>
  <si>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</si>
  <si>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</si>
  <si>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</si>
  <si>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</si>
  <si>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</si>
  <si>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</si>
  <si>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</si>
  <si>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</si>
  <si>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</si>
  <si>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</si>
  <si>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</si>
  <si>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</si>
  <si>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</si>
  <si>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</si>
  <si>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</si>
  <si>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</si>
  <si>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</si>
  <si>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</si>
  <si>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</si>
  <si>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</si>
  <si>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</si>
  <si>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</si>
  <si>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</si>
  <si>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</si>
  <si>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</si>
  <si>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</si>
  <si>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</si>
  <si>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</si>
  <si>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</si>
  <si>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</si>
  <si>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</si>
  <si>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</si>
  <si>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</si>
  <si>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</si>
  <si>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</si>
  <si>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</si>
  <si>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</si>
  <si>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</si>
  <si>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</si>
  <si>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</si>
  <si>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</si>
  <si>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</si>
  <si>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</si>
  <si>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</si>
  <si>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</si>
  <si>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</si>
  <si>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</si>
  <si>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</si>
  <si>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</si>
  <si>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</si>
  <si>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</si>
  <si>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</si>
  <si>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</si>
  <si>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</si>
  <si>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</si>
  <si>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</si>
  <si>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</si>
  <si>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</si>
  <si>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</si>
  <si>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</si>
  <si>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</si>
  <si>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</si>
  <si>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</si>
  <si>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</si>
  <si>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</si>
  <si>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</si>
  <si>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</si>
  <si>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</si>
  <si>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</si>
  <si>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</si>
  <si>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</si>
  <si>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</si>
  <si>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</si>
  <si>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</si>
  <si>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</si>
  <si>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</si>
  <si>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</si>
  <si>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</si>
  <si>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</si>
  <si>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</si>
  <si>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</si>
  <si>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</si>
  <si>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</si>
  <si>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</si>
  <si>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</si>
  <si>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</si>
  <si>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</si>
  <si>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</si>
  <si>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</si>
  <si>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</si>
  <si>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</si>
  <si>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</si>
  <si>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</si>
  <si>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</si>
  <si>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</si>
  <si>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</si>
  <si>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</si>
  <si>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</si>
  <si>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</si>
  <si>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</si>
  <si>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</si>
  <si>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</si>
  <si>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</si>
  <si>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</si>
  <si>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</si>
  <si>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</si>
  <si>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</si>
  <si>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</si>
  <si>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</si>
  <si>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</si>
  <si>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</si>
  <si>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</si>
  <si>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</si>
  <si>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</si>
  <si>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</si>
  <si>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</si>
  <si>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</si>
  <si>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</si>
  <si>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</si>
  <si>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</si>
  <si>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</si>
  <si>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</si>
  <si>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</si>
  <si>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</si>
  <si>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</si>
  <si>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</si>
  <si>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</si>
  <si>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</si>
  <si>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</si>
  <si>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</si>
  <si>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</si>
  <si>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</si>
  <si>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</si>
  <si>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</si>
  <si>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</si>
  <si>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</si>
  <si>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</si>
  <si>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</si>
  <si>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</si>
  <si>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</si>
  <si>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</si>
  <si>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</si>
  <si>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</si>
  <si>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</si>
  <si>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</si>
  <si>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</si>
  <si>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</si>
  <si>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</si>
  <si>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</si>
  <si>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</si>
  <si>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</si>
  <si>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</si>
  <si>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</si>
  <si>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</si>
  <si>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</si>
  <si>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</si>
  <si>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</si>
  <si>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</si>
  <si>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</si>
  <si>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</si>
  <si>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</si>
  <si>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</si>
  <si>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</si>
  <si>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</si>
  <si>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</si>
  <si>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</si>
  <si>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</si>
  <si>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</si>
  <si>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</si>
  <si>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</si>
  <si>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</si>
  <si>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</si>
  <si>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</si>
  <si>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</si>
  <si>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</si>
  <si>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</si>
  <si>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</si>
  <si>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</si>
  <si>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</si>
  <si>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</si>
  <si>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</si>
  <si>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</si>
  <si>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</si>
  <si>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</si>
  <si>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</si>
  <si>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</si>
  <si>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</si>
  <si>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</si>
  <si>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</si>
  <si>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</si>
  <si>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</si>
  <si>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</si>
  <si>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</si>
  <si>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</si>
  <si>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</si>
  <si>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</si>
  <si>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</si>
  <si>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</si>
  <si>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</si>
  <si>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</si>
  <si>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</si>
  <si>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</si>
  <si>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</si>
  <si>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</si>
  <si>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</si>
  <si>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</si>
  <si>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</si>
  <si>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</si>
  <si>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</si>
  <si>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</si>
  <si>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</si>
  <si>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</si>
  <si>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</si>
  <si>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</si>
  <si>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</si>
  <si>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</si>
  <si>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</si>
  <si>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</si>
  <si>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</si>
  <si>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</si>
  <si>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</si>
  <si>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</si>
  <si>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</si>
  <si>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</si>
  <si>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</si>
  <si>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</si>
  <si>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</si>
  <si>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</si>
  <si>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</si>
  <si>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</si>
  <si>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</si>
  <si>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</si>
  <si>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</si>
  <si>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</si>
  <si>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</si>
  <si>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</si>
  <si>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</si>
  <si>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</si>
  <si>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</si>
  <si>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</si>
  <si>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</si>
  <si>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</si>
  <si>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</si>
  <si>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</si>
  <si>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</si>
  <si>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</si>
  <si>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</si>
  <si>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</si>
  <si>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</si>
  <si>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</si>
  <si>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</si>
  <si>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</si>
  <si>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</si>
  <si>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</si>
  <si>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</si>
  <si>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</si>
  <si>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</si>
  <si>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</si>
  <si>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</si>
  <si>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</si>
  <si>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</si>
  <si>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</si>
  <si>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</si>
  <si>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</si>
  <si>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</si>
  <si>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</si>
  <si>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</si>
  <si>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</si>
  <si>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</si>
  <si>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</si>
  <si>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</si>
  <si>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</si>
  <si>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</si>
  <si>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</si>
  <si>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</si>
  <si>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</si>
  <si>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</si>
  <si>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</si>
  <si>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</si>
  <si>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</si>
  <si>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</si>
  <si>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</si>
  <si>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</si>
  <si>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</si>
  <si>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</si>
  <si>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</si>
  <si>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</si>
  <si>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</si>
  <si>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</si>
  <si>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</si>
  <si>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</si>
  <si>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</si>
  <si>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</si>
  <si>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</si>
  <si>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</si>
  <si>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</si>
  <si>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</si>
  <si>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</si>
  <si>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</si>
  <si>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</si>
  <si>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</si>
  <si>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</si>
  <si>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</si>
  <si>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</si>
  <si>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</si>
  <si>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</si>
  <si>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</si>
  <si>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</si>
  <si>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</si>
  <si>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</si>
  <si>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</si>
  <si>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</si>
  <si>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</si>
  <si>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</si>
  <si>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</si>
  <si>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</si>
  <si>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</si>
  <si>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</si>
  <si>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</si>
  <si>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</si>
  <si>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</si>
  <si>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</si>
  <si>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</si>
  <si>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</si>
  <si>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</si>
  <si>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</si>
  <si>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</si>
  <si>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</si>
  <si>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</si>
  <si>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</si>
  <si>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</si>
  <si>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</si>
  <si>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</si>
  <si>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</si>
  <si>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</si>
  <si>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</si>
  <si>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</si>
  <si>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</si>
  <si>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</si>
  <si>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</si>
  <si>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</si>
  <si>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</si>
  <si>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</si>
  <si>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</si>
  <si>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</si>
  <si>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</si>
  <si>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</si>
  <si>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</si>
  <si>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</si>
  <si>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</si>
  <si>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</si>
  <si>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</si>
  <si>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</si>
  <si>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</si>
  <si>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</si>
  <si>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</si>
  <si>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</si>
  <si>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</si>
  <si>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</si>
  <si>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</si>
  <si>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</si>
  <si>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</si>
  <si>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</si>
  <si>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</si>
  <si>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</si>
  <si>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</si>
  <si>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</si>
  <si>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</si>
  <si>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</si>
  <si>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</si>
  <si>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</si>
  <si>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</si>
  <si>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</si>
  <si>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</si>
  <si>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</si>
  <si>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</si>
  <si>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</si>
  <si>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</si>
  <si>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</si>
  <si>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</si>
  <si>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</si>
  <si>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</si>
  <si>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</si>
  <si>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</si>
  <si>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</si>
  <si>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</si>
  <si>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</si>
  <si>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</si>
  <si>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</si>
  <si>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</si>
  <si>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</si>
  <si>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</si>
  <si>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</si>
  <si>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</si>
  <si>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</si>
  <si>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</si>
  <si>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</si>
  <si>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</si>
  <si>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</si>
  <si>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</si>
  <si>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</si>
  <si>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</si>
  <si>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</si>
  <si>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</si>
  <si>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</si>
  <si>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</si>
  <si>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</si>
  <si>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</si>
  <si>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</si>
  <si>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</si>
  <si>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</si>
  <si>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</si>
  <si>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</si>
  <si>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</si>
  <si>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</si>
  <si>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</si>
  <si>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</si>
  <si>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</si>
  <si>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</si>
  <si>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</si>
  <si>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</si>
  <si>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</si>
  <si>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</si>
  <si>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</si>
  <si>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</si>
  <si>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</si>
  <si>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</si>
  <si>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</si>
  <si>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</si>
  <si>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</si>
  <si>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</si>
  <si>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</si>
  <si>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</si>
  <si>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</si>
  <si>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</si>
  <si>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</si>
  <si>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</si>
  <si>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</si>
  <si>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</si>
  <si>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</si>
  <si>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</si>
  <si>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</si>
  <si>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</si>
  <si>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</si>
  <si>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</si>
  <si>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</si>
  <si>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</si>
  <si>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</si>
  <si>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</si>
  <si>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</si>
  <si>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</si>
  <si>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</si>
  <si>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</si>
  <si>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</si>
  <si>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</si>
  <si>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</si>
  <si>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</si>
  <si>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</si>
  <si>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</si>
  <si>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</si>
  <si>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</si>
  <si>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</si>
  <si>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</si>
  <si>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</si>
  <si>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</si>
  <si>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</si>
  <si>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</si>
  <si>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</si>
  <si>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</si>
  <si>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</si>
  <si>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</si>
  <si>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</si>
  <si>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</si>
  <si>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</si>
  <si>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</si>
  <si>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</si>
  <si>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</si>
  <si>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</si>
  <si>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</si>
  <si>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</si>
  <si>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</si>
  <si>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</si>
  <si>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</si>
  <si>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</si>
  <si>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</si>
  <si>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</si>
  <si>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</si>
  <si>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</si>
  <si>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</si>
  <si>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</si>
  <si>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</si>
  <si>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</si>
  <si>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</si>
  <si>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</si>
  <si>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</si>
  <si>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</si>
  <si>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</si>
  <si>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</si>
  <si>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</si>
  <si>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</si>
  <si>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</si>
  <si>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</si>
  <si>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</si>
  <si>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</si>
  <si>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</si>
  <si>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</si>
  <si>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</si>
  <si>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</si>
  <si>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</si>
  <si>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</si>
  <si>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</si>
  <si>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</si>
  <si>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</si>
  <si>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</si>
  <si>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</si>
  <si>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</si>
  <si>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</si>
  <si>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</si>
  <si>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</si>
  <si>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</si>
  <si>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</si>
  <si>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</si>
  <si>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</si>
  <si>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</si>
  <si>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</si>
  <si>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</si>
  <si>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</si>
  <si>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</si>
  <si>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</si>
  <si>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</si>
  <si>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</si>
  <si>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</si>
  <si>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</si>
  <si>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</si>
  <si>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</si>
  <si>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</si>
  <si>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</si>
  <si>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</si>
  <si>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</si>
  <si>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</si>
  <si>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</si>
  <si>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</si>
  <si>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</si>
  <si>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</si>
  <si>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</si>
  <si>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</si>
  <si>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</si>
  <si>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</si>
  <si>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</si>
  <si>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</si>
  <si>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</si>
  <si>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</si>
  <si>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</si>
  <si>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</si>
  <si>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</si>
  <si>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</si>
  <si>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</si>
  <si>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</si>
  <si>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</si>
  <si>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</si>
  <si>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</si>
  <si>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</si>
  <si>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</si>
  <si>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</si>
  <si>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</si>
  <si>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</si>
  <si>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</si>
  <si>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</si>
  <si>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</si>
  <si>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</si>
  <si>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</si>
  <si>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</si>
  <si>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</si>
  <si>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</si>
  <si>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</si>
  <si>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</si>
  <si>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</si>
  <si>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</si>
  <si>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</si>
  <si>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</si>
  <si>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</si>
  <si>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</si>
  <si>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</si>
  <si>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</si>
  <si>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</si>
  <si>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</si>
  <si>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</si>
  <si>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</si>
  <si>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</si>
  <si>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</si>
  <si>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</si>
  <si>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</si>
  <si>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</si>
  <si>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</si>
  <si>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</si>
  <si>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</si>
  <si>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</si>
  <si>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</si>
  <si>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</si>
  <si>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</si>
  <si>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</si>
  <si>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</si>
  <si>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</si>
  <si>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</si>
  <si>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</si>
  <si>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</si>
  <si>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</si>
  <si>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</si>
  <si>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</si>
  <si>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</si>
  <si>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</si>
  <si>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</si>
  <si>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</si>
  <si>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</si>
  <si>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</si>
  <si>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</si>
  <si>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</si>
  <si>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</si>
  <si>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</si>
  <si>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</si>
  <si>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</si>
  <si>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</si>
  <si>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</si>
  <si>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</si>
  <si>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</si>
  <si>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</si>
  <si>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</si>
  <si>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</si>
  <si>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</si>
  <si>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</si>
  <si>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</si>
  <si>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</si>
  <si>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</si>
  <si>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</si>
  <si>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</si>
  <si>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</si>
  <si>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</si>
  <si>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</si>
  <si>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</si>
  <si>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</si>
  <si>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</si>
  <si>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</si>
  <si>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</si>
  <si>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</si>
  <si>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</si>
  <si>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</si>
  <si>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</si>
  <si>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</si>
  <si>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</si>
  <si>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</si>
  <si>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</si>
  <si>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</si>
  <si>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</si>
  <si>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</si>
  <si>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</si>
  <si>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</si>
  <si>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</si>
  <si>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</si>
  <si>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</si>
  <si>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</si>
  <si>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</si>
  <si>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</si>
  <si>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</si>
  <si>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</si>
  <si>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</si>
  <si>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</si>
  <si>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</si>
  <si>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</si>
  <si>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</si>
  <si>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</si>
  <si>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</si>
  <si>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</si>
  <si>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</si>
  <si>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</si>
  <si>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</si>
  <si>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</si>
  <si>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</si>
  <si>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</si>
  <si>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</si>
  <si>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</si>
  <si>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</si>
  <si>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</si>
  <si>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</si>
  <si>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</si>
  <si>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</si>
  <si>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</si>
  <si>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</si>
  <si>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</si>
  <si>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</si>
  <si>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</si>
  <si>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</si>
  <si>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</si>
  <si>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</si>
  <si>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</si>
  <si>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</si>
  <si>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</si>
  <si>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</si>
  <si>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</si>
  <si>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</si>
  <si>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</si>
  <si>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</si>
  <si>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</si>
  <si>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</si>
  <si>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</si>
  <si>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</si>
  <si>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</si>
  <si>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</si>
  <si>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</si>
  <si>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</si>
  <si>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</si>
  <si>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</si>
  <si>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</si>
  <si>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</si>
  <si>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</si>
  <si>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</si>
  <si>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</si>
  <si>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</si>
  <si>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</si>
  <si>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</si>
  <si>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</si>
  <si>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</si>
  <si>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</si>
  <si>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</si>
  <si>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</si>
  <si>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</si>
  <si>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</si>
  <si>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</si>
  <si>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</si>
  <si>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</si>
  <si>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</si>
  <si>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</si>
  <si>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</si>
  <si>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</si>
  <si>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</si>
  <si>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</si>
  <si>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</si>
  <si>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</si>
  <si>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</si>
  <si>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</si>
  <si>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</si>
  <si>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</si>
  <si>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</si>
  <si>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</si>
  <si>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</si>
  <si>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</si>
  <si>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</si>
  <si>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</si>
  <si>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</si>
  <si>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</si>
  <si>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</si>
  <si>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</si>
  <si>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</si>
  <si>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</si>
  <si>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</si>
  <si>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</si>
  <si>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</si>
  <si>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</si>
  <si>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</si>
  <si>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</si>
  <si>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</si>
  <si>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</si>
  <si>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</si>
  <si>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</si>
  <si>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</si>
  <si>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</si>
  <si>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</si>
  <si>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</si>
  <si>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</si>
  <si>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</si>
  <si>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</si>
  <si>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</si>
  <si>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</si>
  <si>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</si>
  <si>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</si>
  <si>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</si>
  <si>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</si>
  <si>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</si>
  <si>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</si>
  <si>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</si>
  <si>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</si>
  <si>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</si>
  <si>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</si>
  <si>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</si>
  <si>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</si>
  <si>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</si>
  <si>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</si>
  <si>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</si>
  <si>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</si>
  <si>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</si>
  <si>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</si>
  <si>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</si>
  <si>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</si>
  <si>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</si>
  <si>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</si>
  <si>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</si>
  <si>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</si>
  <si>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</si>
  <si>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</si>
  <si>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</si>
  <si>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</si>
  <si>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</si>
  <si>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</si>
  <si>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</si>
  <si>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</si>
  <si>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</si>
  <si>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</si>
  <si>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</si>
  <si>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</si>
  <si>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</si>
  <si>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</si>
  <si>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</si>
  <si>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</si>
  <si>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</si>
  <si>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</si>
  <si>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</si>
  <si>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</si>
  <si>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</si>
  <si>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</si>
  <si>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</si>
  <si>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</si>
  <si>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</si>
  <si>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</si>
  <si>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</si>
  <si>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</si>
  <si>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</si>
  <si>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</si>
  <si>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</si>
  <si>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</si>
  <si>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</si>
  <si>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</si>
  <si>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</si>
  <si>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</si>
  <si>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</si>
  <si>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</si>
  <si>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</si>
  <si>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</si>
  <si>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</si>
  <si>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</si>
  <si>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</si>
  <si>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</si>
  <si>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</si>
  <si>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</si>
  <si>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</si>
  <si>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</si>
  <si>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</si>
  <si>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</si>
  <si>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</si>
  <si>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</si>
  <si>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</si>
  <si>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</si>
  <si>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</si>
  <si>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</si>
  <si>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</si>
  <si>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</si>
  <si>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</si>
  <si>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</si>
  <si>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</si>
  <si>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</si>
  <si>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</si>
  <si>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</si>
  <si>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</si>
  <si>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</si>
  <si>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</si>
  <si>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</si>
  <si>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</si>
  <si>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</si>
  <si>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</si>
  <si>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</si>
  <si>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</si>
  <si>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</si>
  <si>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</si>
  <si>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</si>
  <si>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</si>
  <si>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</si>
  <si>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</si>
  <si>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</si>
  <si>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</si>
  <si>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</si>
  <si>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</si>
  <si>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</si>
  <si>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</si>
  <si>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</si>
  <si>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</si>
  <si>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</si>
  <si>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</si>
  <si>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</si>
  <si>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</si>
  <si>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</si>
  <si>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</si>
  <si>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</si>
  <si>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</si>
  <si>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</si>
  <si>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</si>
  <si>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</si>
  <si>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</si>
  <si>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</si>
  <si>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</si>
  <si>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</si>
  <si>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</si>
  <si>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</si>
  <si>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</si>
  <si>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</si>
  <si>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</si>
  <si>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</si>
  <si>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</si>
  <si>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</si>
  <si>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</si>
  <si>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</si>
  <si>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</si>
  <si>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</si>
  <si>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</si>
  <si>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</si>
  <si>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</si>
  <si>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</si>
  <si>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</si>
  <si>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</si>
  <si>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</si>
  <si>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</si>
  <si>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</si>
  <si>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</si>
  <si>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</si>
  <si>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</si>
  <si>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</si>
  <si>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</si>
  <si>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</si>
  <si>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</si>
  <si>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</si>
  <si>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</si>
  <si>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</si>
  <si>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</si>
  <si>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</si>
  <si>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</si>
  <si>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</si>
  <si>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</si>
  <si>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</si>
  <si>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</si>
  <si>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</si>
  <si>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</si>
  <si>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</si>
  <si>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</si>
  <si>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</si>
  <si>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</si>
  <si>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</si>
  <si>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</si>
  <si>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</si>
  <si>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</si>
  <si>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</si>
  <si>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</si>
  <si>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</si>
  <si>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</si>
  <si>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</si>
  <si>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</si>
  <si>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</si>
  <si>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</si>
  <si>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</si>
  <si>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</si>
  <si>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</si>
  <si>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</si>
  <si>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</si>
  <si>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</si>
  <si>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</si>
  <si>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</si>
  <si>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</si>
  <si>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</si>
  <si>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</si>
  <si>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</si>
  <si>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</si>
  <si>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</si>
  <si>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</si>
  <si>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</si>
  <si>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</si>
  <si>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</si>
  <si>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</si>
  <si>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</si>
  <si>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</si>
  <si>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</si>
  <si>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</si>
  <si>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</si>
  <si>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</si>
  <si>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</si>
  <si>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</si>
  <si>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</si>
  <si>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</si>
  <si>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</si>
  <si>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</si>
  <si>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</si>
  <si>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</si>
  <si>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</si>
  <si>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</si>
  <si>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</si>
  <si>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</si>
  <si>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</si>
  <si>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</si>
  <si>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</si>
  <si>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</si>
  <si>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</si>
  <si>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</si>
  <si>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</si>
  <si>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</si>
  <si>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</si>
  <si>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</si>
  <si>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</si>
  <si>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</si>
  <si>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</si>
  <si>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</si>
  <si>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</si>
  <si>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</si>
  <si>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</si>
  <si>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</si>
  <si>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</si>
  <si>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</si>
  <si>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</si>
  <si>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</si>
  <si>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</si>
  <si>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</si>
  <si>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</si>
  <si>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</si>
  <si>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</si>
  <si>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</si>
  <si>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</si>
  <si>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</si>
  <si>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</si>
  <si>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</si>
  <si>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</si>
  <si>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</si>
  <si>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</si>
  <si>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</si>
  <si>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</si>
  <si>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</si>
  <si>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</si>
  <si>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</si>
  <si>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</si>
  <si>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</si>
  <si>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</si>
  <si>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</si>
  <si>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</si>
  <si>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</si>
  <si>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</si>
  <si>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</si>
  <si>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</si>
  <si>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</si>
  <si>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</si>
  <si>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</si>
  <si>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</si>
  <si>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</si>
  <si>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</si>
  <si>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</si>
  <si>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</si>
  <si>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</si>
  <si>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</si>
  <si>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</si>
  <si>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</si>
  <si>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</si>
  <si>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</si>
  <si>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</si>
  <si>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</si>
  <si>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</si>
  <si>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</si>
  <si>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</si>
  <si>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</si>
  <si>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</si>
  <si>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</si>
  <si>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</si>
  <si>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</si>
  <si>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</si>
  <si>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</si>
  <si>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</si>
  <si>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</si>
  <si>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</si>
  <si>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</si>
  <si>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</si>
  <si>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</si>
  <si>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</si>
  <si>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</si>
  <si>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</si>
  <si>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</si>
  <si>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</si>
  <si>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</si>
  <si>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</si>
  <si>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</si>
  <si>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</si>
  <si>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</si>
  <si>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</si>
  <si>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</si>
  <si>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</si>
  <si>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</si>
  <si>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</si>
  <si>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</si>
  <si>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</si>
  <si>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</si>
  <si>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</si>
  <si>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</si>
  <si>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</si>
  <si>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</si>
  <si>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</si>
  <si>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</si>
  <si>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</si>
  <si>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</si>
  <si>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</si>
  <si>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</si>
  <si>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</si>
  <si>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</si>
  <si>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</si>
  <si>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</si>
  <si>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</si>
  <si>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</si>
  <si>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</si>
  <si>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</si>
  <si>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</si>
  <si>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</si>
  <si>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</si>
  <si>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</si>
  <si>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</si>
  <si>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</si>
  <si>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</si>
  <si>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</si>
  <si>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</si>
  <si>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</si>
  <si>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</si>
  <si>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</si>
  <si>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</si>
  <si>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</si>
  <si>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</si>
  <si>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</si>
  <si>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</si>
  <si>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</si>
  <si>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</si>
  <si>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</si>
  <si>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</si>
  <si>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</si>
  <si>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</si>
  <si>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</si>
  <si>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</si>
  <si>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</si>
  <si>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</si>
  <si>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</si>
  <si>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</si>
  <si>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</si>
  <si>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</si>
  <si>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</si>
  <si>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</si>
  <si>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</si>
  <si>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</si>
  <si>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</si>
  <si>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</si>
  <si>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</si>
  <si>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</si>
  <si>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</si>
  <si>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</si>
  <si>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</si>
  <si>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</si>
  <si>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</si>
  <si>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</si>
  <si>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</si>
  <si>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</si>
  <si>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</si>
  <si>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</si>
  <si>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</si>
  <si>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</si>
  <si>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</si>
  <si>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</si>
  <si>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</si>
  <si>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</si>
  <si>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</si>
  <si>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</si>
  <si>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</si>
  <si>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</si>
  <si>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</si>
  <si>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</si>
  <si>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</si>
  <si>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</si>
  <si>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</si>
  <si>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</si>
  <si>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</si>
  <si>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</si>
  <si>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</si>
  <si>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</si>
  <si>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</si>
  <si>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</si>
  <si>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</si>
  <si>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</si>
  <si>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</si>
  <si>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</si>
  <si>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</si>
  <si>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</si>
  <si>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</si>
  <si>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</si>
  <si>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</si>
  <si>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</si>
  <si>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</si>
  <si>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</si>
  <si>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</si>
  <si>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</si>
  <si>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</si>
  <si>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</si>
  <si>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</si>
  <si>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</si>
  <si>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</si>
  <si>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</si>
  <si>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</si>
  <si>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</si>
  <si>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</si>
  <si>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</si>
  <si>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</si>
  <si>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</si>
  <si>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</si>
  <si>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</si>
  <si>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</si>
  <si>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</si>
  <si>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</si>
  <si>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</si>
  <si>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</si>
  <si>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</si>
  <si>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</si>
  <si>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</si>
  <si>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</si>
  <si>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</si>
  <si>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</si>
  <si>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</si>
  <si>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</si>
  <si>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</si>
  <si>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</si>
  <si>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</si>
  <si>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</si>
  <si>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</si>
  <si>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</si>
  <si>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</si>
  <si>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</si>
  <si>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</si>
  <si>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</si>
  <si>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</si>
  <si>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</si>
  <si>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</si>
  <si>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</si>
  <si>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</si>
  <si>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</si>
  <si>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</si>
  <si>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</si>
  <si>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</si>
  <si>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</si>
  <si>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</si>
  <si>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</si>
  <si>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</si>
  <si>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</si>
  <si>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</si>
  <si>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</si>
  <si>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</si>
  <si>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</si>
  <si>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</si>
  <si>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</si>
  <si>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</si>
  <si>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</si>
  <si>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</si>
  <si>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</si>
  <si>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</si>
  <si>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</si>
  <si>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</si>
  <si>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</si>
  <si>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</si>
  <si>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</si>
  <si>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</si>
  <si>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</si>
  <si>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</si>
  <si>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</si>
  <si>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</si>
  <si>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</si>
  <si>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</si>
  <si>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</si>
  <si>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</si>
  <si>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</si>
  <si>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</si>
  <si>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</si>
  <si>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</si>
  <si>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</si>
  <si>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</si>
  <si>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</si>
  <si>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</si>
  <si>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</si>
  <si>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</si>
  <si>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</si>
  <si>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</si>
  <si>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</si>
  <si>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</si>
  <si>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</si>
  <si>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</si>
  <si>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</si>
  <si>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</si>
  <si>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</si>
  <si>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</si>
  <si>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</si>
  <si>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</si>
  <si>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</si>
  <si>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</si>
  <si>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</si>
  <si>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</si>
  <si>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</si>
  <si>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</si>
  <si>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</si>
  <si>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</si>
  <si>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</si>
  <si>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</si>
  <si>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</si>
  <si>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</si>
  <si>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</si>
  <si>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</si>
  <si>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</si>
  <si>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</si>
  <si>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</si>
  <si>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</si>
  <si>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</si>
  <si>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</si>
  <si>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</si>
  <si>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</si>
  <si>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</si>
  <si>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</si>
  <si>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</si>
  <si>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</si>
  <si>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</si>
  <si>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</si>
  <si>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</si>
  <si>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</si>
  <si>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</si>
  <si>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</si>
  <si>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</si>
  <si>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</si>
  <si>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</si>
  <si>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</si>
  <si>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</si>
  <si>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</si>
  <si>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</si>
  <si>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</si>
  <si>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</si>
  <si>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</si>
  <si>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</si>
  <si>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</si>
  <si>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</si>
  <si>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</si>
  <si>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</si>
  <si>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</si>
  <si>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</si>
  <si>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</si>
  <si>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</si>
  <si>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</si>
  <si>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</si>
  <si>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</si>
  <si>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</si>
  <si>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</si>
  <si>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</si>
  <si>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</si>
  <si>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</si>
  <si>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</si>
  <si>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</si>
  <si>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</si>
  <si>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</si>
  <si>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</si>
  <si>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</si>
  <si>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</si>
  <si>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</si>
  <si>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</si>
  <si>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</si>
  <si>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</si>
  <si>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</si>
  <si>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</si>
  <si>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</si>
  <si>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</si>
  <si>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</si>
  <si>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</si>
  <si>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</si>
  <si>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</si>
  <si>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</si>
  <si>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</si>
  <si>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</si>
  <si>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</si>
  <si>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</si>
  <si>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</si>
  <si>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</si>
  <si>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</si>
  <si>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</si>
  <si>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</si>
  <si>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</si>
  <si>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</si>
  <si>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</si>
  <si>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</si>
  <si>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</si>
  <si>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</si>
  <si>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</si>
  <si>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</si>
  <si>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</si>
  <si>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</si>
  <si>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</si>
  <si>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</si>
  <si>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</si>
  <si>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</si>
  <si>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</si>
  <si>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</si>
  <si>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</si>
  <si>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</si>
  <si>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</si>
  <si>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</si>
  <si>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</si>
  <si>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</si>
  <si>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</si>
  <si>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</si>
  <si>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</si>
  <si>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</si>
  <si>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</si>
  <si>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</si>
  <si>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</si>
  <si>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</si>
  <si>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</si>
  <si>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</si>
  <si>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</si>
  <si>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</si>
  <si>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</si>
  <si>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</si>
  <si>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</si>
  <si>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</si>
  <si>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</si>
  <si>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</si>
  <si>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</si>
  <si>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</si>
  <si>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</si>
  <si>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</si>
  <si>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</si>
  <si>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</si>
  <si>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</si>
  <si>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</si>
  <si>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</si>
  <si>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</si>
  <si>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</si>
  <si>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</si>
  <si>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</si>
  <si>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</si>
  <si>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</si>
  <si>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</si>
  <si>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</si>
  <si>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</si>
  <si>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</si>
  <si>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</si>
  <si>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</si>
  <si>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</si>
  <si>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</si>
  <si>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</si>
  <si>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</si>
  <si>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</si>
  <si>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</si>
  <si>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</si>
  <si>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</si>
  <si>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</si>
  <si>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</si>
  <si>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</si>
  <si>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</si>
  <si>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</si>
  <si>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</si>
  <si>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</si>
  <si>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</si>
  <si>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</si>
  <si>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</si>
  <si>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</si>
  <si>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</si>
  <si>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</si>
  <si>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</si>
  <si>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</si>
  <si>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</si>
  <si>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</si>
  <si>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</si>
  <si>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</si>
  <si>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</si>
  <si>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</si>
  <si>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</si>
  <si>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</si>
  <si>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</si>
  <si>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</si>
  <si>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</si>
  <si>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</si>
  <si>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</si>
  <si>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</si>
  <si>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</si>
  <si>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</si>
  <si>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</si>
  <si>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</si>
  <si>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</si>
  <si>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</si>
  <si>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</si>
  <si>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</si>
  <si>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</si>
  <si>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</si>
  <si>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</si>
  <si>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</si>
  <si>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</si>
  <si>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</si>
  <si>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</si>
  <si>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</si>
  <si>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</si>
  <si>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</si>
  <si>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</si>
  <si>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</si>
  <si>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</si>
  <si>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</si>
  <si>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</si>
  <si>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</si>
  <si>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</si>
  <si>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</si>
  <si>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</si>
  <si>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</si>
  <si>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</si>
  <si>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</si>
  <si>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</si>
  <si>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</si>
  <si>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</si>
  <si>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</si>
  <si>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</si>
  <si>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</si>
  <si>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</si>
  <si>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</si>
  <si>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</si>
  <si>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</si>
  <si>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</si>
  <si>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</si>
  <si>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</si>
  <si>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</si>
  <si>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</si>
  <si>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</si>
  <si>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</si>
  <si>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</si>
  <si>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</si>
  <si>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</si>
  <si>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</si>
  <si>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</si>
  <si>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</si>
  <si>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</si>
  <si>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</si>
  <si>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</si>
  <si>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</si>
  <si>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</si>
  <si>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</si>
  <si>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</si>
  <si>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</si>
  <si>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</si>
  <si>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</si>
  <si>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</si>
  <si>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</si>
  <si>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</si>
  <si>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</si>
  <si>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</si>
  <si>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</si>
  <si>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</si>
  <si>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</si>
  <si>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</si>
  <si>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</si>
  <si>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</si>
  <si>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</si>
  <si>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</si>
  <si>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</si>
  <si>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</si>
  <si>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</si>
  <si>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</si>
  <si>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</si>
  <si>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</si>
  <si>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</si>
  <si>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</si>
  <si>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</si>
  <si>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</si>
  <si>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</si>
  <si>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</si>
  <si>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</si>
  <si>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</si>
  <si>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</si>
  <si>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</si>
  <si>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</si>
  <si>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</si>
  <si>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</si>
  <si>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</si>
  <si>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</si>
  <si>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</si>
  <si>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</si>
  <si>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</si>
  <si>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</si>
  <si>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</si>
  <si>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</si>
  <si>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</si>
  <si>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</si>
  <si>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</si>
  <si>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</si>
  <si>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</si>
  <si>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</si>
  <si>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</si>
  <si>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</si>
  <si>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</si>
  <si>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</si>
  <si>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</si>
  <si>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</si>
  <si>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</si>
  <si>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</si>
  <si>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</si>
  <si>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</si>
  <si>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</si>
  <si>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</si>
  <si>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</si>
  <si>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</si>
  <si>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</si>
  <si>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</si>
  <si>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</si>
  <si>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</si>
  <si>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</si>
  <si>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</si>
  <si>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</si>
  <si>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</si>
  <si>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</si>
  <si>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</si>
  <si>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</si>
  <si>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</si>
  <si>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</si>
  <si>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</si>
  <si>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</si>
  <si>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</si>
  <si>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</si>
  <si>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</si>
  <si>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</si>
  <si>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</si>
  <si>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</si>
  <si>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</si>
  <si>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</si>
  <si>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</si>
  <si>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</si>
  <si>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</si>
  <si>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</si>
  <si>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</si>
  <si>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</si>
  <si>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</si>
  <si>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</si>
  <si>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</si>
  <si>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</si>
  <si>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</si>
  <si>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</si>
  <si>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</si>
  <si>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</si>
  <si>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</si>
  <si>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</si>
  <si>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</si>
  <si>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</si>
  <si>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</si>
  <si>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</si>
  <si>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</si>
  <si>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</si>
  <si>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</si>
  <si>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</si>
  <si>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</si>
  <si>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</si>
  <si>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</si>
  <si>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</si>
  <si>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</si>
  <si>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</si>
  <si>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</si>
  <si>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</si>
  <si>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</si>
  <si>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</si>
  <si>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</si>
  <si>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</si>
  <si>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</si>
  <si>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</si>
  <si>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</si>
  <si>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</si>
  <si>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</si>
  <si>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</si>
  <si>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</si>
  <si>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</si>
  <si>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</si>
  <si>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</si>
  <si>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</si>
  <si>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</si>
  <si>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</si>
  <si>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</si>
  <si>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</si>
  <si>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</si>
  <si>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</si>
  <si>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</si>
  <si>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</si>
  <si>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</si>
  <si>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</si>
  <si>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</si>
  <si>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</si>
  <si>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</si>
  <si>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</si>
  <si>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</si>
  <si>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</si>
  <si>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</si>
  <si>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</si>
  <si>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</si>
  <si>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</si>
  <si>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</si>
  <si>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</si>
  <si>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</si>
  <si>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</si>
  <si>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</si>
  <si>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</si>
  <si>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</si>
  <si>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</si>
  <si>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</si>
  <si>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</si>
  <si>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</si>
  <si>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</si>
  <si>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</si>
  <si>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</si>
  <si>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</si>
  <si>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</si>
  <si>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</si>
  <si>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</si>
  <si>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</si>
  <si>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</si>
  <si>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</si>
  <si>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</si>
  <si>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</si>
  <si>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</si>
  <si>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</si>
  <si>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</si>
  <si>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</si>
  <si>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</si>
  <si>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</si>
  <si>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</si>
  <si>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</si>
  <si>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</si>
  <si>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</si>
  <si>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</si>
  <si>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</si>
  <si>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</si>
  <si>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</si>
  <si>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</si>
  <si>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</si>
  <si>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</si>
  <si>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</si>
  <si>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</si>
  <si>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</si>
  <si>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</si>
  <si>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</si>
  <si>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</si>
  <si>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</si>
  <si>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</si>
  <si>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</si>
  <si>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</si>
  <si>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</si>
  <si>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</si>
  <si>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</si>
  <si>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</si>
  <si>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</si>
  <si>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</si>
  <si>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</si>
  <si>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</si>
  <si>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</si>
  <si>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</si>
  <si>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</si>
  <si>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</si>
  <si>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</si>
  <si>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</si>
  <si>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</si>
  <si>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</si>
  <si>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</si>
  <si>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</si>
  <si>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</si>
  <si>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</si>
  <si>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</si>
  <si>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</si>
  <si>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</si>
  <si>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</si>
  <si>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</si>
  <si>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</si>
  <si>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</si>
  <si>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</si>
  <si>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</si>
  <si>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</si>
  <si>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</si>
  <si>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</si>
  <si>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</si>
  <si>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</si>
  <si>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</si>
  <si>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</si>
  <si>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</si>
  <si>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</si>
  <si>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</si>
  <si>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</si>
  <si>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</si>
  <si>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</si>
  <si>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</si>
  <si>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</si>
  <si>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</si>
  <si>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</si>
  <si>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</si>
  <si>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</si>
  <si>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</si>
  <si>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</si>
  <si>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</si>
  <si>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</si>
  <si>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</si>
  <si>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</si>
  <si>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</si>
  <si>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</si>
  <si>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</si>
  <si>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</si>
  <si>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</si>
  <si>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</si>
  <si>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</si>
  <si>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</si>
  <si>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</si>
  <si>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</si>
  <si>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</si>
  <si>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</si>
  <si>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</si>
  <si>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</si>
  <si>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</si>
  <si>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</si>
  <si>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</si>
  <si>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</si>
  <si>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</si>
  <si>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</si>
  <si>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</si>
  <si>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</si>
  <si>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</si>
  <si>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</si>
  <si>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</si>
  <si>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</si>
  <si>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</si>
  <si>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</si>
  <si>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</si>
  <si>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</si>
  <si>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</si>
  <si>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</si>
  <si>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</si>
  <si>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</si>
  <si>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</si>
  <si>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</si>
  <si>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</si>
  <si>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</si>
  <si>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</si>
  <si>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</si>
  <si>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</si>
  <si>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</si>
  <si>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</si>
  <si>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</si>
  <si>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</si>
  <si>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</si>
  <si>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</si>
  <si>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</si>
  <si>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</si>
  <si>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</si>
  <si>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</si>
  <si>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</si>
  <si>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</si>
  <si>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</si>
  <si>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</si>
  <si>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</si>
  <si>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</si>
  <si>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</si>
  <si>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</si>
  <si>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</si>
  <si>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</si>
  <si>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</si>
  <si>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</si>
  <si>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</si>
  <si>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</si>
  <si>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</si>
  <si>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</si>
  <si>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</si>
  <si>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</si>
  <si>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</si>
  <si>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</si>
  <si>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</si>
  <si>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</si>
  <si>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</si>
  <si>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</si>
  <si>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</si>
  <si>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</si>
  <si>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</si>
  <si>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</si>
  <si>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</si>
  <si>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</si>
  <si>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</si>
  <si>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</si>
  <si>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</si>
  <si>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</si>
  <si>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</si>
  <si>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</si>
  <si>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</si>
  <si>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</si>
  <si>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</si>
  <si>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</si>
  <si>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</si>
  <si>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</si>
  <si>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</si>
  <si>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</si>
  <si>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</si>
  <si>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</si>
  <si>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</si>
  <si>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</si>
  <si>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</si>
  <si>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</si>
  <si>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</si>
  <si>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</si>
  <si>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</si>
  <si>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</si>
  <si>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</si>
  <si>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</si>
  <si>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</si>
  <si>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</si>
  <si>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</si>
  <si>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</si>
  <si>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</si>
  <si>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</si>
  <si>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</si>
  <si>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</si>
  <si>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</si>
  <si>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</si>
  <si>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</si>
  <si>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</si>
  <si>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</si>
  <si>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</si>
  <si>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</si>
  <si>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</si>
  <si>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</si>
  <si>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</si>
  <si>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</si>
  <si>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</si>
  <si>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</si>
  <si>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</si>
  <si>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</si>
  <si>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</si>
  <si>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</si>
  <si>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</si>
  <si>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</si>
  <si>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</si>
  <si>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</si>
  <si>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</si>
  <si>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</si>
  <si>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</si>
  <si>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</si>
  <si>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</si>
  <si>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</si>
  <si>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</si>
  <si>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</si>
  <si>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</si>
  <si>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</si>
  <si>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</si>
  <si>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</si>
  <si>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</si>
  <si>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</si>
  <si>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</si>
  <si>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</si>
  <si>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</si>
  <si>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</si>
  <si>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</si>
  <si>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</si>
  <si>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</si>
  <si>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</si>
  <si>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</si>
  <si>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</si>
  <si>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</si>
  <si>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</si>
  <si>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</si>
  <si>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</si>
  <si>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</si>
  <si>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</si>
  <si>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</si>
  <si>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</si>
  <si>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</si>
  <si>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</si>
  <si>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</si>
  <si>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</si>
  <si>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</si>
  <si>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</si>
  <si>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</si>
  <si>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</si>
  <si>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</si>
  <si>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</si>
  <si>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</si>
  <si>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</si>
  <si>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</si>
  <si>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</si>
  <si>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</si>
  <si>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</si>
  <si>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</si>
  <si>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</si>
  <si>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</si>
  <si>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</si>
  <si>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</si>
  <si>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</si>
  <si>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</si>
  <si>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</si>
  <si>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</si>
  <si>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</si>
  <si>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</si>
  <si>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</si>
  <si>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</si>
  <si>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</si>
  <si>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</si>
  <si>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</si>
  <si>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</si>
  <si>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</si>
  <si>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</si>
  <si>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</si>
  <si>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</si>
  <si>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</si>
  <si>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</si>
  <si>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</si>
  <si>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</si>
  <si>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</si>
  <si>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</si>
  <si>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</si>
  <si>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</si>
  <si>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</si>
  <si>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</si>
  <si>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</si>
  <si>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</si>
  <si>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</si>
  <si>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</si>
  <si>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</si>
  <si>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</si>
  <si>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</si>
  <si>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</si>
  <si>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</si>
  <si>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</si>
  <si>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</si>
  <si>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</si>
  <si>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</si>
  <si>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</si>
  <si>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</si>
  <si>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</si>
  <si>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</si>
  <si>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</si>
  <si>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</si>
  <si>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</si>
  <si>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</si>
  <si>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</si>
  <si>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</si>
  <si>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</si>
  <si>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</si>
  <si>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</si>
  <si>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</si>
  <si>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</si>
  <si>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</si>
  <si>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</si>
  <si>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</si>
  <si>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</si>
  <si>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</si>
  <si>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</si>
  <si>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</si>
  <si>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</si>
  <si>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</si>
  <si>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</si>
  <si>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</si>
  <si>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</si>
  <si>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</si>
  <si>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</si>
  <si>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</si>
  <si>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</si>
  <si>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</si>
  <si>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</si>
  <si>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</si>
  <si>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</si>
  <si>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</si>
  <si>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</si>
  <si>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</si>
  <si>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</si>
  <si>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</si>
  <si>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</si>
  <si>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</si>
  <si>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</si>
  <si>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</si>
  <si>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</si>
  <si>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</si>
  <si>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</si>
  <si>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</si>
  <si>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</si>
  <si>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</si>
  <si>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</si>
  <si>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</si>
  <si>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</si>
  <si>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</si>
  <si>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</si>
  <si>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</si>
  <si>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</si>
  <si>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</si>
  <si>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</si>
  <si>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</si>
  <si>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</si>
  <si>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</si>
  <si>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</si>
  <si>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</si>
  <si>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</si>
  <si>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</si>
  <si>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</si>
  <si>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</si>
  <si>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</si>
  <si>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</si>
  <si>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</si>
  <si>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</si>
  <si>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</si>
  <si>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</si>
  <si>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</si>
  <si>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</si>
  <si>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</si>
  <si>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</si>
  <si>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</si>
  <si>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</si>
  <si>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</si>
  <si>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</si>
  <si>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</si>
  <si>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</si>
  <si>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</si>
  <si>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</si>
  <si>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</si>
  <si>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</si>
  <si>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</si>
  <si>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</si>
  <si>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</si>
  <si>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</si>
  <si>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</si>
  <si>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</si>
  <si>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</si>
  <si>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</si>
  <si>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</si>
  <si>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</si>
  <si>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</si>
  <si>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</si>
  <si>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</si>
  <si>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</si>
  <si>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</si>
  <si>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</si>
  <si>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</si>
  <si>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</si>
  <si>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</si>
  <si>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</si>
  <si>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</si>
  <si>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</si>
  <si>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</si>
  <si>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</si>
  <si>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</si>
  <si>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</si>
  <si>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</si>
  <si>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</si>
  <si>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</si>
  <si>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</si>
  <si>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</si>
  <si>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</si>
  <si>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</si>
  <si>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</si>
  <si>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</si>
  <si>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</si>
  <si>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</si>
  <si>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</si>
  <si>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</si>
  <si>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</si>
  <si>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</si>
  <si>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</si>
  <si>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</si>
  <si>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</si>
  <si>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</si>
  <si>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</si>
  <si>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</si>
  <si>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</si>
  <si>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</si>
  <si>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</si>
  <si>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</si>
  <si>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</si>
  <si>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</si>
  <si>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</si>
  <si>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</si>
  <si>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</si>
  <si>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</si>
  <si>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</si>
  <si>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</si>
  <si>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</si>
  <si>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</si>
  <si>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</si>
  <si>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</si>
  <si>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</si>
  <si>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</si>
  <si>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</si>
  <si>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</si>
  <si>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</si>
  <si>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</si>
  <si>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</si>
  <si>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</si>
  <si>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</si>
  <si>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</si>
  <si>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</si>
  <si>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</si>
  <si>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</si>
  <si>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</si>
  <si>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</si>
  <si>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</si>
  <si>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</si>
  <si>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</si>
  <si>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</si>
  <si>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</si>
  <si>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</si>
  <si>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</si>
  <si>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</si>
  <si>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</si>
  <si>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</si>
  <si>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</si>
  <si>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</si>
  <si>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</si>
  <si>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</si>
  <si>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</si>
  <si>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</si>
  <si>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</si>
  <si>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</si>
  <si>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</si>
  <si>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</si>
  <si>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</si>
  <si>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</si>
  <si>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</si>
  <si>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</si>
  <si>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</si>
  <si>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</si>
  <si>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</si>
  <si>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</si>
  <si>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</si>
  <si>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</si>
  <si>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</si>
  <si>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</si>
  <si>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</si>
  <si>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</si>
  <si>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</si>
  <si>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</si>
  <si>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</si>
  <si>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</si>
  <si>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</si>
  <si>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</si>
  <si>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</si>
  <si>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</si>
  <si>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</si>
  <si>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</si>
  <si>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</si>
  <si>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</si>
  <si>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</si>
  <si>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</si>
  <si>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</si>
  <si>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</si>
  <si>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</si>
  <si>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</si>
  <si>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</si>
  <si>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</si>
  <si>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</si>
  <si>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</si>
  <si>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</si>
  <si>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</si>
  <si>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</si>
  <si>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</si>
  <si>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</si>
  <si>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</si>
  <si>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</si>
  <si>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</si>
  <si>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</si>
  <si>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</si>
  <si>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</si>
  <si>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</si>
  <si>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</si>
  <si>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</si>
  <si>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</si>
  <si>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</si>
  <si>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</si>
  <si>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</si>
  <si>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</si>
  <si>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</si>
  <si>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</si>
  <si>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</si>
  <si>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</si>
  <si>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</si>
  <si>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</si>
  <si>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</si>
  <si>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</si>
  <si>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</si>
  <si>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</si>
  <si>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</si>
  <si>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</si>
  <si>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</si>
  <si>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</si>
  <si>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</si>
  <si>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</si>
  <si>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</si>
  <si>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</si>
  <si>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</si>
  <si>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</si>
  <si>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</si>
  <si>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</si>
  <si>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</si>
  <si>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</si>
  <si>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</si>
  <si>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</si>
  <si>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</si>
  <si>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</si>
  <si>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</si>
  <si>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</si>
  <si>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</si>
  <si>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</si>
  <si>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</si>
  <si>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</si>
  <si>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</si>
  <si>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</si>
  <si>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</si>
  <si>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</si>
  <si>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</si>
  <si>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</si>
  <si>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</si>
  <si>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</si>
  <si>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</si>
  <si>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</si>
  <si>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</si>
  <si>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</si>
  <si>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</si>
  <si>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</si>
  <si>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</si>
  <si>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</si>
  <si>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</si>
  <si>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</si>
  <si>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</si>
  <si>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</si>
  <si>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</si>
  <si>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</si>
  <si>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</si>
  <si>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</si>
  <si>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</si>
  <si>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</si>
  <si>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</si>
  <si>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</si>
  <si>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</si>
  <si>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</si>
  <si>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</si>
  <si>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</si>
  <si>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</si>
  <si>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</si>
  <si>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</si>
  <si>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</si>
  <si>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</si>
  <si>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</si>
  <si>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</si>
  <si>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</si>
  <si>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</si>
  <si>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</si>
  <si>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</si>
  <si>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</si>
  <si>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</si>
  <si>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</si>
  <si>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</si>
  <si>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</si>
  <si>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</si>
  <si>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</si>
  <si>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</si>
  <si>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</si>
  <si>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</si>
  <si>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</si>
  <si>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</si>
  <si>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</si>
  <si>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</si>
  <si>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</si>
  <si>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</si>
  <si>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</si>
  <si>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</si>
  <si>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</si>
  <si>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</si>
  <si>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</si>
  <si>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</si>
  <si>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</si>
  <si>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</si>
  <si>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</si>
  <si>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</si>
  <si>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</si>
  <si>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</si>
  <si>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</si>
  <si>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</si>
  <si>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</si>
  <si>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</si>
  <si>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</si>
  <si>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</si>
  <si>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</si>
  <si>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</si>
  <si>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</si>
  <si>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</si>
  <si>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</si>
  <si>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</si>
  <si>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</si>
  <si>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</si>
  <si>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</si>
  <si>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</si>
  <si>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</si>
  <si>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</si>
  <si>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</si>
  <si>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</si>
  <si>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</si>
  <si>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</si>
  <si>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</si>
  <si>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</si>
  <si>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</si>
  <si>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</si>
  <si>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</si>
  <si>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</si>
  <si>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</si>
  <si>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</si>
  <si>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</si>
  <si>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</si>
  <si>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</si>
  <si>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</si>
  <si>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</si>
  <si>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</si>
  <si>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</si>
  <si>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</si>
  <si>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</si>
  <si>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</si>
  <si>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</si>
  <si>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</si>
  <si>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</si>
  <si>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</si>
  <si>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</si>
  <si>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</si>
  <si>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</si>
  <si>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</si>
  <si>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</si>
  <si>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</si>
  <si>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</si>
  <si>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</si>
  <si>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</si>
  <si>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</si>
  <si>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</si>
  <si>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</si>
  <si>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</si>
  <si>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</si>
  <si>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</si>
  <si>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</si>
  <si>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</si>
  <si>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</si>
  <si>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</si>
  <si>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</si>
  <si>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</si>
  <si>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</si>
  <si>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</si>
  <si>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</si>
  <si>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</si>
  <si>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</si>
  <si>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</si>
  <si>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</si>
  <si>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</si>
  <si>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</si>
  <si>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</si>
  <si>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</si>
  <si>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</si>
  <si>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</si>
  <si>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</si>
  <si>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</si>
  <si>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</si>
  <si>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</si>
  <si>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</si>
  <si>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</si>
  <si>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</si>
  <si>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</si>
  <si>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</si>
  <si>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</si>
  <si>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</si>
  <si>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</si>
  <si>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</si>
  <si>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</si>
  <si>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</si>
  <si>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</si>
  <si>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</si>
  <si>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</si>
  <si>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</si>
  <si>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</si>
  <si>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</si>
  <si>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</si>
  <si>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</si>
  <si>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</si>
  <si>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</si>
  <si>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</si>
  <si>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</si>
  <si>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</si>
  <si>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</si>
  <si>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</si>
  <si>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</si>
  <si>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</si>
  <si>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</si>
  <si>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</si>
  <si>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</si>
  <si>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</si>
  <si>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</si>
  <si>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</si>
  <si>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</si>
  <si>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</si>
  <si>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</si>
  <si>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</si>
  <si>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</si>
  <si>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</si>
  <si>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</si>
  <si>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</si>
  <si>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</si>
  <si>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</si>
  <si>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</si>
  <si>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</si>
  <si>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</si>
  <si>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</si>
  <si>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</si>
  <si>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</si>
  <si>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</si>
  <si>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</si>
  <si>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</si>
  <si>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</si>
  <si>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</si>
  <si>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</si>
  <si>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</si>
  <si>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</si>
  <si>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</si>
  <si>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</si>
  <si>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</si>
  <si>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</si>
  <si>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</si>
  <si>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</si>
  <si>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</si>
  <si>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</si>
  <si>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</si>
  <si>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</si>
  <si>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</si>
  <si>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</si>
  <si>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</si>
  <si>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</si>
  <si>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</si>
  <si>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</si>
  <si>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</si>
  <si>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</si>
  <si>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</si>
  <si>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</si>
  <si>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</si>
  <si>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</si>
  <si>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</si>
  <si>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</si>
  <si>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</si>
  <si>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</si>
  <si>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</si>
  <si>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</si>
  <si>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</si>
  <si>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</si>
  <si>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</si>
  <si>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</si>
  <si>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</si>
  <si>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</si>
  <si>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</si>
  <si>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</si>
  <si>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</si>
  <si>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</si>
  <si>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</si>
  <si>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</si>
  <si>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</si>
  <si>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</si>
  <si>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</si>
  <si>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</si>
  <si>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</si>
  <si>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</si>
  <si>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</si>
  <si>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</si>
  <si>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</si>
  <si>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</si>
  <si>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</si>
  <si>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</si>
  <si>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</si>
  <si>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</si>
  <si>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</si>
  <si>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</si>
  <si>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</si>
  <si>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</si>
  <si>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</si>
  <si>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</si>
  <si>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</si>
  <si>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</si>
  <si>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</si>
  <si>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</si>
  <si>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</si>
  <si>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</si>
  <si>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</si>
  <si>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</si>
  <si>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</si>
  <si>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</si>
  <si>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</si>
  <si>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</si>
  <si>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</si>
  <si>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</si>
  <si>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</si>
  <si>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</si>
  <si>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</si>
  <si>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</si>
  <si>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</si>
  <si>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</si>
  <si>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</si>
  <si>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</si>
  <si>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</si>
  <si>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</si>
  <si>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</si>
  <si>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</si>
  <si>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</si>
  <si>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</si>
  <si>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</si>
  <si>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</si>
  <si>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</si>
  <si>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</si>
  <si>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</si>
  <si>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</si>
  <si>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</si>
  <si>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</si>
  <si>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</si>
  <si>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</si>
  <si>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</si>
  <si>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</si>
  <si>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</si>
  <si>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</si>
  <si>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</si>
  <si>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</si>
  <si>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</si>
  <si>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</si>
  <si>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</si>
  <si>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</si>
  <si>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</si>
  <si>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</si>
  <si>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</si>
  <si>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</si>
  <si>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</si>
  <si>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</si>
  <si>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</si>
  <si>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</si>
  <si>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</si>
  <si>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</si>
  <si>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</si>
  <si>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</si>
  <si>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</si>
  <si>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</si>
  <si>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</si>
  <si>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</si>
  <si>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</si>
  <si>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</si>
  <si>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</si>
  <si>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</si>
  <si>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</si>
  <si>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</si>
  <si>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</si>
  <si>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</si>
  <si>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</si>
  <si>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</si>
  <si>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</si>
  <si>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</si>
  <si>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</si>
  <si>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</si>
  <si>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</si>
  <si>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</si>
  <si>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</si>
  <si>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</si>
  <si>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</si>
  <si>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</si>
  <si>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</si>
  <si>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</si>
  <si>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</si>
  <si>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</si>
  <si>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</si>
  <si>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</si>
  <si>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</si>
  <si>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</si>
  <si>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</si>
  <si>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</si>
  <si>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</si>
  <si>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</si>
  <si>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</si>
  <si>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</si>
  <si>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</si>
  <si>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</si>
  <si>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</si>
  <si>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</si>
  <si>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</si>
  <si>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</si>
  <si>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</si>
  <si>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</si>
  <si>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</si>
  <si>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</si>
  <si>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</si>
  <si>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</si>
  <si>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</si>
  <si>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</si>
  <si>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</si>
  <si>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</si>
  <si>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</si>
  <si>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</si>
  <si>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</si>
  <si>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</si>
  <si>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</si>
  <si>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</si>
  <si>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</si>
  <si>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</si>
  <si>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</si>
  <si>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</si>
  <si>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</si>
  <si>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</si>
  <si>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</si>
  <si>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</si>
  <si>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</si>
  <si>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</si>
  <si>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</si>
  <si>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</si>
  <si>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</si>
  <si>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</si>
  <si>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</si>
  <si>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</si>
  <si>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</si>
  <si>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</si>
  <si>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</si>
  <si>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</si>
  <si>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</si>
  <si>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</si>
  <si>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</si>
  <si>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</si>
  <si>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</si>
  <si>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</si>
  <si>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</si>
  <si>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</si>
  <si>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</si>
  <si>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</si>
  <si>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</si>
  <si>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</si>
  <si>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</si>
  <si>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</si>
  <si>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</si>
  <si>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</si>
  <si>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</si>
  <si>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</si>
  <si>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</si>
  <si>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</si>
  <si>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</si>
  <si>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</si>
  <si>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</si>
  <si>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</si>
  <si>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</si>
  <si>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</si>
  <si>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</si>
  <si>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</si>
  <si>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</si>
  <si>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</si>
  <si>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</si>
  <si>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</si>
  <si>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</si>
  <si>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</si>
  <si>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</si>
  <si>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</si>
  <si>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</si>
  <si>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</si>
  <si>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</si>
  <si>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</si>
  <si>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</si>
  <si>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</si>
  <si>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</si>
  <si>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</si>
  <si>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</si>
  <si>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</si>
  <si>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</si>
  <si>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</si>
  <si>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</si>
  <si>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</si>
  <si>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</si>
  <si>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</si>
  <si>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</si>
  <si>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</si>
  <si>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</si>
  <si>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</si>
  <si>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</si>
  <si>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</si>
  <si>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</si>
  <si>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</si>
  <si>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</si>
  <si>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</si>
  <si>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</si>
  <si>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</si>
  <si>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</si>
  <si>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</si>
  <si>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</si>
  <si>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</si>
  <si>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</si>
  <si>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</si>
  <si>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</si>
  <si>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</si>
  <si>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</si>
  <si>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</si>
  <si>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</si>
  <si>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</si>
  <si>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</si>
  <si>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</si>
  <si>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</si>
  <si>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</si>
  <si>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</si>
  <si>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</si>
  <si>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</si>
  <si>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</si>
  <si>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</si>
  <si>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</si>
  <si>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</si>
  <si>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</si>
  <si>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</si>
  <si>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</si>
  <si>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</si>
  <si>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</si>
  <si>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</si>
  <si>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</si>
  <si>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</si>
  <si>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</si>
  <si>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</si>
  <si>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</si>
  <si>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</si>
  <si>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</si>
  <si>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</si>
  <si>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</si>
  <si>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</si>
  <si>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</si>
  <si>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</si>
  <si>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</si>
  <si>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</si>
  <si>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</si>
  <si>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</si>
  <si>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</si>
  <si>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</si>
  <si>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</si>
  <si>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</si>
  <si>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</si>
  <si>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</si>
  <si>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</si>
  <si>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</si>
  <si>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</si>
  <si>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</si>
  <si>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</si>
  <si>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</si>
  <si>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</si>
  <si>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</si>
  <si>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</si>
  <si>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</si>
  <si>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</si>
  <si>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</si>
  <si>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</si>
  <si>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</si>
  <si>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</si>
  <si>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</si>
  <si>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</si>
  <si>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</si>
  <si>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</si>
  <si>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</si>
  <si>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</si>
  <si>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</si>
  <si>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</si>
  <si>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</si>
  <si>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</si>
  <si>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</si>
  <si>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</si>
  <si>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</si>
  <si>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</si>
  <si>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</si>
  <si>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</si>
  <si>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</si>
  <si>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</si>
  <si>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</si>
  <si>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</si>
  <si>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</si>
  <si>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</si>
  <si>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</si>
  <si>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</si>
  <si>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</si>
  <si>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</si>
  <si>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</si>
  <si>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</si>
  <si>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</si>
  <si>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</si>
  <si>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</si>
  <si>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</si>
  <si>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</si>
  <si>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</si>
  <si>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</si>
  <si>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</si>
  <si>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</si>
  <si>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</si>
  <si>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</si>
  <si>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</si>
  <si>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</si>
  <si>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</si>
  <si>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</si>
  <si>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</si>
  <si>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</si>
  <si>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</si>
  <si>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</si>
  <si>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</si>
  <si>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</si>
  <si>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</si>
  <si>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</si>
  <si>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</si>
  <si>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</si>
  <si>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</si>
  <si>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</si>
  <si>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</si>
  <si>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</si>
  <si>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</si>
  <si>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</si>
  <si>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</si>
  <si>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</si>
  <si>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</si>
  <si>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</si>
  <si>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</si>
  <si>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</si>
  <si>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</si>
  <si>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</si>
  <si>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</si>
  <si>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</si>
  <si>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</si>
  <si>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</si>
  <si>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</si>
  <si>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</si>
  <si>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</si>
  <si>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</si>
  <si>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</si>
  <si>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</si>
  <si>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</si>
  <si>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</si>
  <si>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</si>
  <si>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</si>
  <si>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</si>
  <si>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</si>
  <si>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</si>
  <si>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</si>
  <si>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</si>
  <si>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</si>
  <si>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</si>
  <si>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</si>
  <si>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</si>
  <si>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</si>
  <si>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</si>
  <si>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</si>
  <si>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</si>
  <si>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</si>
  <si>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</si>
  <si>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</si>
  <si>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</si>
  <si>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</si>
  <si>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</si>
  <si>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</si>
  <si>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</si>
  <si>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</si>
  <si>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</si>
  <si>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</si>
  <si>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</si>
  <si>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</si>
  <si>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</si>
  <si>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</si>
  <si>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</si>
  <si>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</si>
  <si>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</si>
  <si>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</si>
  <si>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</si>
  <si>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</si>
  <si>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</si>
  <si>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</si>
  <si>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</si>
  <si>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</si>
  <si>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</si>
  <si>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</si>
  <si>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</si>
  <si>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</si>
  <si>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</si>
  <si>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</si>
  <si>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</si>
  <si>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</si>
  <si>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</si>
  <si>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</si>
  <si>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</si>
  <si>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</si>
  <si>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</si>
  <si>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</si>
  <si>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</si>
  <si>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</si>
  <si>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</si>
  <si>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</si>
  <si>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</si>
  <si>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</si>
  <si>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</si>
  <si>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</si>
  <si>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</si>
  <si>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</si>
  <si>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</si>
  <si>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</si>
  <si>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</si>
  <si>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</si>
  <si>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</si>
  <si>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</si>
  <si>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</si>
  <si>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</si>
  <si>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</si>
  <si>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</si>
  <si>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</si>
  <si>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</si>
  <si>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</si>
  <si>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</si>
  <si>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</si>
  <si>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</si>
  <si>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</si>
  <si>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</si>
  <si>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</si>
  <si>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</si>
  <si>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</si>
  <si>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</si>
  <si>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</si>
  <si>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</si>
  <si>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</si>
  <si>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</si>
  <si>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</si>
  <si>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</si>
  <si>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</si>
  <si>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</si>
  <si>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</si>
  <si>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</si>
  <si>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</si>
  <si>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</si>
  <si>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</si>
  <si>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</si>
  <si>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</si>
  <si>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</si>
  <si>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</si>
  <si>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</si>
  <si>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</si>
  <si>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</si>
  <si>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</si>
  <si>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</si>
  <si>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</si>
  <si>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</si>
  <si>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</si>
  <si>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</si>
  <si>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</si>
  <si>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</si>
  <si>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</si>
  <si>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</si>
  <si>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</si>
  <si>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</si>
  <si>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</si>
  <si>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</si>
  <si>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</si>
  <si>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</si>
  <si>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</si>
  <si>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</si>
  <si>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</si>
  <si>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</si>
  <si>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</si>
  <si>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</si>
  <si>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</si>
  <si>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</si>
  <si>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</si>
  <si>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</si>
  <si>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</si>
  <si>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</si>
  <si>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</si>
  <si>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</si>
  <si>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</si>
  <si>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</si>
  <si>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</si>
  <si>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</si>
  <si>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</si>
  <si>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</si>
  <si>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</si>
  <si>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</si>
  <si>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</si>
  <si>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</si>
  <si>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</si>
  <si>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</si>
  <si>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</si>
  <si>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</si>
  <si>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</si>
  <si>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</si>
  <si>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</si>
  <si>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</si>
  <si>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</si>
  <si>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</si>
  <si>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</si>
  <si>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</si>
  <si>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</si>
  <si>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</si>
  <si>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</si>
  <si>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</si>
  <si>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</si>
  <si>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</si>
  <si>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</si>
  <si>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</si>
  <si>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</si>
  <si>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</si>
  <si>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</si>
  <si>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</si>
  <si>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</si>
  <si>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</si>
  <si>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</si>
  <si>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</si>
  <si>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</si>
  <si>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</si>
  <si>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</si>
  <si>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</si>
  <si>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</si>
  <si>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</si>
  <si>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</si>
  <si>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</si>
  <si>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</si>
  <si>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</si>
  <si>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</si>
  <si>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</si>
  <si>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</si>
  <si>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</si>
  <si>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</si>
  <si>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</si>
  <si>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</si>
  <si>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</si>
  <si>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</si>
  <si>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</si>
  <si>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</si>
  <si>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</si>
  <si>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</si>
  <si>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</si>
  <si>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</si>
  <si>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</si>
  <si>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</si>
  <si>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</si>
  <si>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</si>
  <si>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</si>
  <si>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</si>
  <si>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</si>
  <si>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</si>
  <si>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</si>
  <si>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</si>
  <si>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</si>
  <si>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</si>
  <si>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</si>
  <si>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</si>
  <si>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</si>
  <si>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</si>
  <si>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</si>
  <si>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</si>
  <si>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</si>
  <si>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</si>
  <si>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</si>
  <si>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</si>
  <si>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</si>
  <si>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</si>
  <si>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</si>
  <si>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</si>
  <si>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</si>
  <si>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</si>
  <si>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</si>
  <si>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</si>
  <si>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</si>
  <si>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</si>
  <si>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</si>
  <si>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</si>
  <si>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</si>
  <si>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</si>
  <si>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</si>
  <si>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</si>
  <si>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</si>
  <si>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</si>
  <si>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</si>
  <si>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</si>
  <si>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</si>
  <si>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</si>
  <si>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</si>
  <si>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</si>
  <si>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</si>
  <si>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</si>
  <si>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</si>
  <si>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</si>
  <si>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</si>
  <si>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</si>
  <si>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</si>
  <si>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</si>
  <si>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</si>
  <si>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</si>
  <si>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</si>
  <si>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</si>
  <si>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</si>
  <si>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</si>
  <si>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</si>
  <si>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</si>
  <si>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</si>
  <si>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</si>
  <si>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</si>
  <si>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</si>
  <si>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</si>
  <si>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</si>
  <si>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</si>
  <si>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</si>
  <si>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</si>
  <si>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</si>
  <si>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</si>
  <si>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</si>
  <si>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</si>
  <si>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</si>
  <si>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</si>
  <si>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</si>
  <si>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</si>
  <si>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</si>
  <si>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</si>
  <si>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</si>
  <si>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</si>
  <si>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</si>
  <si>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</si>
  <si>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</si>
  <si>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</si>
  <si>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</si>
  <si>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</si>
  <si>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</si>
  <si>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</si>
  <si>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</si>
  <si>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</si>
  <si>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</si>
  <si>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</si>
  <si>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</si>
  <si>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</si>
  <si>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</si>
  <si>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</si>
  <si>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</si>
  <si>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</si>
  <si>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</si>
  <si>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</si>
  <si>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</si>
  <si>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</si>
  <si>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</si>
  <si>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</si>
  <si>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</si>
  <si>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</si>
  <si>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</si>
  <si>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</si>
  <si>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</si>
  <si>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</si>
  <si>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</si>
  <si>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</si>
  <si>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</si>
  <si>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</si>
  <si>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</si>
  <si>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</si>
  <si>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</si>
  <si>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</si>
  <si>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</si>
  <si>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</si>
  <si>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</si>
  <si>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</si>
  <si>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</si>
  <si>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</si>
  <si>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</si>
  <si>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</si>
  <si>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</si>
  <si>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</si>
  <si>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</si>
  <si>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</si>
  <si>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</si>
  <si>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</si>
  <si>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</si>
  <si>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</si>
  <si>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</si>
  <si>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</si>
  <si>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</si>
  <si>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</si>
  <si>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</si>
  <si>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</si>
  <si>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</si>
  <si>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</si>
  <si>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</si>
  <si>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</si>
  <si>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</si>
  <si>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</si>
  <si>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</si>
  <si>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</si>
  <si>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</si>
  <si>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</si>
  <si>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</si>
  <si>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</si>
  <si>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</si>
  <si>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PCM-20251105-00000707</t>
  </si>
  <si>
    <t xml:space="preserve">EM 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</si>
  <si>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</si>
  <si>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</si>
  <si>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</si>
  <si>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</si>
  <si>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</si>
  <si>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</si>
  <si>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</si>
  <si>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</si>
  <si>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</si>
  <si>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</si>
  <si>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</si>
  <si>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</si>
  <si>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</si>
  <si>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</si>
  <si>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</si>
  <si>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</si>
  <si>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</si>
  <si>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</si>
  <si>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</si>
  <si>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</si>
  <si>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</si>
  <si>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</si>
  <si>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</si>
  <si>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</si>
  <si>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</si>
  <si>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</si>
  <si>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</si>
  <si>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</si>
  <si>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</si>
  <si>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</si>
  <si>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</si>
  <si>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</si>
  <si>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</si>
  <si>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</si>
  <si>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</si>
  <si>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</si>
  <si>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</si>
  <si>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</si>
  <si>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</si>
  <si>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</si>
  <si>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</si>
  <si>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</si>
  <si>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</si>
  <si>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</si>
  <si>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</si>
  <si>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</si>
  <si>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</si>
  <si>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</si>
  <si>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</si>
  <si>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</si>
  <si>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</si>
  <si>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</si>
  <si>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</si>
  <si>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</si>
  <si>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</si>
  <si>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</si>
  <si>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</si>
  <si>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</si>
  <si>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</si>
  <si>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</si>
  <si>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</si>
  <si>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</si>
  <si>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</si>
  <si>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</si>
  <si>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</si>
  <si>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</si>
  <si>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</si>
  <si>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</si>
  <si>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</si>
  <si>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</si>
  <si>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</si>
  <si>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</si>
  <si>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</si>
  <si>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</si>
  <si>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</si>
  <si>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</si>
  <si>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</si>
  <si>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</si>
  <si>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</si>
  <si>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</si>
  <si>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</si>
  <si>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</si>
  <si>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</si>
  <si>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</si>
  <si>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No PCM</t>
  </si>
  <si>
    <t>PCM-20251105-00000634</t>
  </si>
  <si>
    <t xml:space="preserve">team need 90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</si>
  <si>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</si>
  <si>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</si>
  <si>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</si>
  <si>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</si>
  <si>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</si>
  <si>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</si>
  <si>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</si>
  <si>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</si>
  <si>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</si>
  <si>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</si>
  <si>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</si>
  <si>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</si>
  <si>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</si>
  <si>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SCECO Power NA Due to SCECO team changing Main transformer , site located on main Road not able to connect PG , Innitial ETR 5 hours</t>
  </si>
  <si>
    <t>PCM-20251105-00000688</t>
  </si>
  <si>
    <t>EM Team at site checking</t>
  </si>
  <si>
    <t>PCM-20251105-00000842</t>
  </si>
  <si>
    <t>will chekc after DAR0918</t>
  </si>
  <si>
    <t>TT-20251105-00804 // NA</t>
  </si>
  <si>
    <t xml:space="preserve">ETA 60 mins </t>
  </si>
  <si>
    <t>PCM-20251105-00000850</t>
  </si>
  <si>
    <t xml:space="preserve">ETA 70 mins </t>
  </si>
  <si>
    <t>PCM-20251105-00000870</t>
  </si>
  <si>
    <t>Will chekc after BHAB0836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</si>
</sst>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22" fontId="9"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8" totalsRowShown="0" headerRowDxfId="157" dataDxfId="156" headerRowBorderDxfId="154" tableBorderDxfId="155" totalsRowBorderDxfId="153">
  <autoFilter ref="A1:CJ1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1" totalsRowShown="0" headerRowDxfId="31" dataDxfId="30" headerRowBorderDxfId="28" tableBorderDxfId="29">
  <autoFilter ref="A1:L3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303.52649918981479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10997</v>
      </c>
      <c r="E3" s="134" t="s">
        <v>39021</v>
      </c>
      <c r="F3" s="135">
        <v>45966.403113425928</v>
      </c>
      <c r="G3" s="136">
        <f ca="1">IFERROR(NOW()-F3,"")</f>
        <v>7.1811689813330304E-2</v>
      </c>
      <c r="H3" s="175">
        <v>45966.39130787037</v>
      </c>
      <c r="I3" s="133" t="str">
        <f>IFERROR(VLOOKUP(D3,DB!A:F,6,0),"")</f>
        <v>Generator-SG</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45966.474925115741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45966.474925115741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45966.474925115741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45966.474925115741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45966.474925115741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45966.474925115741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45966.474925115741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45966.474925115741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45966.474925115741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45966.474925115741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45966.474925115741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45966.474925115741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45966.474925115741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45966.474925115741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45966.474925115741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45966.474925115741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45966.474925115741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45966.474925115741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45966.474925115741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45966.474925115741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45966.474925115741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45966.474925115741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45966.474925115741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45966.474925115741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45966.474925115741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45966.474925115741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45966.474925115741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45966.474925115741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45966.474925115741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45966.474925115741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45966.474925115741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45966.474925115741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45966.474925115741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45966.474925115741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45966.474925115741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45966.474925115741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45966.474925115741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45966.474925115741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45966.474925115741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45966.474925115741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45966.474925115741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45966.474925115741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45966.474925115741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45966.474925115741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45966.474925115741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45966.474925115741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45966.474925115741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45966.474925115741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45966.474925115741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45966.474925115741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45966.474925115741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45966.474925115741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45966.474925115741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45966.474925115741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45966.474925115741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45966.474925115741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45966.474925115741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45966.474925115741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45966.474925115741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45966.474925115741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45966.474925115741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45966.474925115741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45966.474925115741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45966.474925115741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45966.474925115741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45966.474925115741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45966.474925115741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45966.474925115741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45966.474925115741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45966.474925115741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45966.474925115741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45966.474925115741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45966.474925115741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45966.474925115741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45966.474925115741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45966.474925115741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45966.474925115741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45966.474925115741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45966.474925115741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45966.474925115741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45966.474925115741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45966.474925115741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45966.474925115741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45966.474925115741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45966.474925115741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45966.474925115741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45966.474925115741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45966.474925115741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45966.474925115741</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45966.474925115741</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C548DB7B-8623-4B5B-8D00-D16F759775B7}"/>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8"/>
  <sheetViews>
    <sheetView tabSelected="1" workbookViewId="0">
      <selection activeCell="F9" sqref="F9"/>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141.47508715277945</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7.7328417824101052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23119</v>
      </c>
      <c r="E5" s="113" t="s">
        <v>39021</v>
      </c>
      <c r="F5" s="114"/>
      <c r="G5" s="115">
        <f ca="1">IFERROR(NOW()-F5,"-")</f>
        <v>45966.474925115741</v>
      </c>
      <c r="H5" s="114">
        <v>45966.466944444444</v>
      </c>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45966.474925115741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45966.474925115741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45966.474925115741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45966.474925115741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45966.474925115741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45966.474925115741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45966.474925115741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45966.474925115741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45966.474925115741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45966.474925115741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45966.474925115741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45966.474925115741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45966.474925115741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45966.474925115741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45966.474925115741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45966.474925115741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45966.474925115741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45966.474925115741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45966.474925115741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45966.474925115741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45966.474925115741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45966.474925115741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45966.474925115741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45966.474925115741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45966.474925115741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45966.474925115741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45966.474925115741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45966.474925115741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45966.474925115741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45966.474925115741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45966.474925115741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45966.474925115741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45966.474925115741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45966.474925115741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45966.474925115741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45966.474925115741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45966.474925115741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45966.474925115741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45966.474925115741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45966.474925115741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45966.474925115741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45966.474925115741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45966.474925115741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45966.474925115741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45966.474925115741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45966.474925115741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45966.474925115741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45966.474925115741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45966.474925115741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45966.474925115741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45966.474925115741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45966.474925115741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45966.474925115741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45966.474925115741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45966.474925115741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45966.474925115741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45966.474925115741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45966.474925115741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45966.474925115741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45966.474925115741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45966.474925115741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45966.474925115741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45966.474925115741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45966.474925115741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45966.474925115741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45966.474925115741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45966.474925115741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45966.474925115741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45966.474925115741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45966.474925115741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45966.474925115741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45966.474925115741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45966.474925115741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45966.474925115741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45966.474925115741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45966.474925115741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45966.474925115741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45966.474925115741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45966.474925115741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45966.474925115741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45966.474925115741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45966.474925115741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45966.474925115741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45966.474925115741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45966.474925115741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45966.474925115741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45966.474925115741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45966.474925115741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45966.474925115741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45966.474925115741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45966.474925115741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45966.474925115741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45966.474925115741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45966.474925115741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45966.474925115741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45966.474925115741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45966.474925115741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45966.474925115741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45966.474925115741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45966.474925115741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45966.474925115741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45966.474925115741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60"/>
      <c r="B108" s="161" t="str">
        <f>IFERROR(VLOOKUP(D108,DB!A:K,11,0),"")</f>
        <v/>
      </c>
      <c r="C108" s="161"/>
      <c r="D108" s="161"/>
      <c r="E108" s="162"/>
      <c r="F108" s="163"/>
      <c r="G108" s="164">
        <f ca="1">IFERROR(NOW()-F108,"-")</f>
        <v>45966.474925115741</v>
      </c>
      <c r="H108" s="163"/>
      <c r="I108" s="161" t="str">
        <f>IFERROR(VLOOKUP(D108,DB!A:F,6,0),"")</f>
        <v/>
      </c>
      <c r="J108" s="161" t="str">
        <f>IFERROR(VLOOKUP(D108,DB!A:G,7,0),"")</f>
        <v/>
      </c>
      <c r="K108" s="165"/>
      <c r="L108" s="161" t="str">
        <f>IFERROR(VLOOKUP(D108,DB!A:I,9,0),"")</f>
        <v/>
      </c>
      <c r="M108" s="161"/>
      <c r="N108" s="161"/>
      <c r="O108" s="161"/>
      <c r="P108" s="161"/>
      <c r="Q108" s="161"/>
      <c r="R108" s="161"/>
      <c r="S108" s="161"/>
      <c r="T108" s="161"/>
      <c r="U108" s="161"/>
      <c r="V108" s="161"/>
      <c r="W108" s="161"/>
      <c r="X108" s="161"/>
      <c r="Y108" s="161"/>
      <c r="Z108" s="161"/>
      <c r="AA108" s="161"/>
      <c r="AB108" s="161"/>
      <c r="AC108" s="161"/>
      <c r="AD108" s="161"/>
      <c r="AE108" s="161"/>
      <c r="AF108" s="161"/>
      <c r="AG108" s="161"/>
      <c r="AH108" s="161"/>
      <c r="AI108" s="161"/>
      <c r="AJ108" s="161"/>
      <c r="AK108" s="161"/>
      <c r="AL108" s="161"/>
      <c r="AM108" s="161"/>
      <c r="AN108" s="161"/>
      <c r="AO108" s="161"/>
      <c r="AP108" s="161"/>
      <c r="AQ108" s="161"/>
      <c r="AR108" s="161"/>
      <c r="AS108" s="161"/>
      <c r="AT108" s="161"/>
      <c r="AU108" s="161"/>
      <c r="AV108" s="161"/>
      <c r="AW108" s="161"/>
      <c r="AX108" s="161"/>
      <c r="AY108" s="161"/>
      <c r="AZ108" s="161"/>
      <c r="BA108" s="161"/>
      <c r="BB108" s="161"/>
      <c r="BC108" s="161"/>
      <c r="BD108" s="161"/>
      <c r="BE108" s="161"/>
      <c r="BF108" s="161"/>
      <c r="BG108" s="161"/>
      <c r="BH108" s="161"/>
      <c r="BI108" s="161"/>
      <c r="BJ108" s="161"/>
      <c r="BK108" s="161"/>
      <c r="BL108" s="161"/>
      <c r="BM108" s="161"/>
      <c r="BN108" s="161"/>
      <c r="BO108" s="161"/>
      <c r="BP108" s="161"/>
      <c r="BQ108" s="161"/>
      <c r="BR108" s="161"/>
      <c r="BS108" s="161"/>
      <c r="BT108" s="161"/>
      <c r="BU108" s="161"/>
      <c r="BV108" s="161"/>
      <c r="BW108" s="161"/>
      <c r="BX108" s="161"/>
      <c r="BY108" s="161"/>
      <c r="BZ108" s="161"/>
      <c r="CA108" s="161"/>
      <c r="CB108" s="161"/>
      <c r="CC108" s="161"/>
      <c r="CD108" s="161"/>
      <c r="CE108" s="161"/>
      <c r="CF108" s="161"/>
      <c r="CG108" s="161"/>
      <c r="CH108" s="161"/>
      <c r="CI108" s="161"/>
      <c r="CJ108" s="166"/>
    </row>
  </sheetData>
  <dataValidations count="2">
    <dataValidation allowBlank="1" showInputMessage="1" showErrorMessage="1" sqref="E1" xr:uid="{4D935161-CDD3-4592-B877-3FB59C99E142}"/>
    <dataValidation type="list" allowBlank="1" showInputMessage="1" showErrorMessage="1" sqref="E3:E1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39110</v>
      </c>
      <c r="B2" s="62" t="str">
        <f>IFERROR(VLOOKUP(D2,DB!A:K,11,0),"")</f>
        <v>R3</v>
      </c>
      <c r="C2" s="18">
        <v>3</v>
      </c>
      <c r="D2" s="62" t="s">
        <v>24942</v>
      </c>
      <c r="E2" s="18" t="s">
        <v>39021</v>
      </c>
      <c r="F2" s="20">
        <v>45966.364872685182</v>
      </c>
      <c r="G2" s="21">
        <f t="shared" ref="G2:G26" ca="1" si="0">IFERROR(NOW()-F2,"-")</f>
        <v>0.11005243055842584</v>
      </c>
      <c r="H2" s="22">
        <v>45966.359317129631</v>
      </c>
      <c r="I2" s="19" t="str">
        <f>IFERROR(VLOOKUP(D2,DB!A:F,6,0),"")</f>
        <v>SCECO</v>
      </c>
      <c r="J2" s="18" t="str">
        <f>IFERROR(VLOOKUP(D2,DB!A:G,7,0),"")</f>
        <v>Vandalized</v>
      </c>
      <c r="K2" s="46" t="s">
        <v>39111</v>
      </c>
      <c r="L2" s="23" t="str">
        <f>IFERROR(VLOOKUP(D2,DB!A:I,9,0),"")</f>
        <v>Latis</v>
      </c>
    </row>
    <row r="3" spans="1:13" ht="15" customHeight="1">
      <c r="A3" s="19"/>
      <c r="B3" s="62" t="str">
        <f>IFERROR(VLOOKUP(D3,DB!A:K,11,0),"")</f>
        <v/>
      </c>
      <c r="C3" s="18"/>
      <c r="D3"/>
      <c r="E3" s="18"/>
      <c r="F3" s="20"/>
      <c r="G3" s="21">
        <f t="shared" ca="1" si="0"/>
        <v>45966.474925115741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45966.474925115741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45966.474925115741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45966.474925115741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45966.474925115741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45966.474925115741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45966.474925115741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45966.474925115741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45966.474925115741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45966.474925115741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45966.474925115741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45966.474925115741</v>
      </c>
      <c r="H14" s="22" t="s">
        <v>39112</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45966.474925115741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45966.474925115741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45966.474925115741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45966.474925115741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45966.474925115741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45966.474925115741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45966.474925115741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45966.474925115741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45966.474925115741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45966.474925115741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45966.474925115741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45966.474925115741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45966.474925115741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45966.474925115741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45966.474925115741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45966.474925115741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45966.474925115741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45966.474925115741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45966.474925115741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45966.474925115741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45966.474925115741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45966.474925115741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45966.474925115741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45966.474925115741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45966.474925115741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45966.474925115741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45966.474925115741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45966.474925115741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45966.474925115741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45966.474925115741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45966.474925115741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45966.474925115741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45966.474925115741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45966.474925115741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45966.474925115741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45966.474925115741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45966.474925115741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45966.474925115741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45966.474925115741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45966.474925115741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45966.474925115741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45966.474925115741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45966.474925115741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45966.474925115741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45966.474925115741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45966.474925115741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45966.474925115741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45966.474925115741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45966.474925115741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45966.474925115741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45966.474925115741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45966.474925115741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45966.474925115741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45966.474925115741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45966.474925115741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45966.474925115741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45966.474925115741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45966.474925115741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45966.474925115741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45966.474925115741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45966.474925115741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45966.474925115741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45966.474925115741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45966.474925115741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45966.474925115741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45966.474925115741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45966.474925115741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45966.474925115741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45966.474925115741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45966.474925115741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45966.474925115741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45966.474925115741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45966.474925115741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45966.474925115741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45966.474925115741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45966.474925115741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45966.474925115741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45966.474925115741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45966.474925115741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45966.474925115741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45966.474925115741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45966.474925115741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45966.474925115741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45966.474925115741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45966.474925115741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45966.474925115741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45966.474925115741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45966.474925115741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45966.474925115741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45966.474925115741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45966.474925115741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45966.474925115741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45966.474925115741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45966.474925115741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45966.474925115741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45966.474925115741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45966.474925115741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45966.474925115741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45966.474925115741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45966.474925115741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45966.474925115741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45966.474925115741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45966.474925115741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45966.474925115741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45966.474925115741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45966.474925115741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45966.474925115741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45966.474925115741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45966.474925115741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45966.474925115741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45966.474925115741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45966.474925115741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45966.474925115741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45966.474925115741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45966.474925115741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45966.474925115741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45966.474925115741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45966.474925115741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45966.474925115741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45966.474925115741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45966.474925115741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45966.474925115741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45966.474925115741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45966.474925115741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45966.474925115741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45966.474925115741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45966.474925115741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45966.474925115741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45966.474925115741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45966.474925115741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45966.474925115741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45966.474925115741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45966.474925115741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45966.474925115741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45966.474925115741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45966.474925115741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45966.474925115741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45966.474925115741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45966.474925115741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45966.474925115741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45966.474925115741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45966.474925115741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45966.474925115741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45966.474925115741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45966.474925115741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45966.474925115741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45966.474925115741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45966.474925115741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45966.474925115741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45966.474925115741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45966.474925115741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45966.474925115741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45966.474925115741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45966.474925115741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45966.474925115741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45966.474925115741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45966.474925115741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45966.474925115741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45966.474925115741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45966.474925115741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45966.474925115741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45966.474925115741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45966.474925115741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45966.474925115741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45966.474925115741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45966.474925115741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45966.474925115741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45966.474925115741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45966.474925115741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45966.474925115741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45966.474925115741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45966.474925115741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45966.474925115741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45966.474925115741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45966.474925115741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45966.474925115741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45966.474925115741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45966.474925115741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45966.474925115741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45966.474925115741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45966.474925115741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45966.474925115741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45966.474925115741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45966.474925115741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45966.474925115741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45966.474925115741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45966.474925115741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45966.474925115741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45966.474925115741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45966.474925115741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45966.474925115741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45966.474925115741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45966.474925115741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45966.474925115741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45966.474925115741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45966.474925115741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45966.474925115741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45966.474925115741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45966.474925115741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45966.474925115741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45966.474925115741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45966.474925115741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45966.474925115741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45966.474925115741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45966.474925115741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45966.474925115741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45966.474925115741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45966.474925115741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45966.474925115741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45966.474925115741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45966.474925115741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45966.474925115741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45966.474925115741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45966.474925115741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45966.474925115741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45966.474925115741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45966.474925115741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45966.474925115741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45966.474925115741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45966.474925115741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45966.474925115741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45966.474925115741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45966.474925115741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45966.474925115741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45966.474925115741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45966.474925115741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45966.474925115741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45966.474925115741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45966.474925115741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45966.474925115741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45966.474925115741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45966.474925115741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45966.474925115741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45966.474925115741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45966.474925115741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45966.474925115741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45966.474925115741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45966.474925115741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45966.474925115741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45966.474925115741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45966.474925115741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45966.474925115741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45966.474925115741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45966.474925115741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45966.474925115741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45966.474925115741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45966.474925115741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45966.474925115741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45966.474925115741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45966.474925115741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45966.474925115741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45966.474925115741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45966.474925115741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45966.474925115741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45966.474925115741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45966.474925115741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45966.474925115741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45966.474925115741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45966.474925115741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45966.474925115741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45966.474925115741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45966.474925115741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45966.474925115741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45966.474925115741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45966.474925115741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45966.474925115741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45966.474925115741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45966.474925115741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45966.474925115741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45966.474925115741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45966.474925115741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45966.474925115741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45966.474925115741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45966.474925115741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45966.474925115741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45966.474925115741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45966.474925115741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45966.474925115741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45966.474925115741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45966.474925115741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45966.474925115741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45966.474925115741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45966.474925115741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45966.474925115741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45966.474925115741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45966.474925115741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45966.474925115741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45966.474925115741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45966.474925115741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45966.474925115741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45966.474925115741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45966.474925115741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45966.474925115741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45966.474925115741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45966.474925115741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45966.474925115741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45966.474925115741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45966.474925115741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45966.474925115741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45966.474925115741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45966.474925115741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45966.474925115741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45966.474925115741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45966.474925115741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45966.474925115741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45966.474925115741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45966.474925115741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45966.474925115741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45966.474925115741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45966.474925115741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45966.474925115741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45966.474925115741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45966.474925115741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45966.474925115741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45966.474925115741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45966.474925115741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45966.474925115741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45966.474925115741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45966.474925115741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45966.474925115741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45966.474925115741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45966.474925115741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45966.474925115741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45966.474925115741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45966.474925115741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45966.474925115741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45966.474925115741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45966.474925115741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45966.474925115741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45966.474925115741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45966.474925115741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45966.474925115741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45966.474925115741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45966.474925115741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45966.474925115741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45966.474925115741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45966.474925115741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45966.474925115741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45966.474925115741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45966.474925115741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45966.474925115741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45966.474925115741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45966.474925115741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45966.474925115741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45966.474925115741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45966.474925115741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45966.474925115741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45966.474925115741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45966.474925115741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45966.474925115741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45966.474925115741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45966.474925115741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45966.474925115741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45966.474925115741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45966.474925115741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45966.474925115741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45966.474925115741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45966.474925115741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45966.474925115741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45966.474925115741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45966.474925115741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45966.474925115741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45966.474925115741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45966.474925115741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45966.474925115741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45966.474925115741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45966.474925115741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45966.474925115741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45966.474925115741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45966.474925115741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45966.474925115741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45966.474925115741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45966.474925115741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45966.474925115741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45966.474925115741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45966.474925115741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45966.474925115741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45966.474925115741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45966.474925115741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45966.474925115741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45966.474925115741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45966.474925115741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45966.474925115741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45966.474925115741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45966.474925115741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45966.474925115741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45966.474925115741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45966.474925115741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45966.474925115741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45966.474925115741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45966.474925115741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45966.474925115741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45966.474925115741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45966.474925115741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45966.474925115741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45966.474925115741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45966.474925115741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45966.474925115741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45966.474925115741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45966.474925115741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45966.474925115741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45966.474925115741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45966.474925115741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45966.474925115741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45966.474925115741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45966.474925115741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45966.474925115741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45966.474925115741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45966.474925115741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45966.474925115741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45966.474925115741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45966.474925115741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45966.474925115741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45966.474925115741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45966.474925115741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45966.474925115741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45966.474925115741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45966.474925115741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45966.474925115741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45966.474925115741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45966.474925115741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45966.474925115741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45966.474925115741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45966.474925115741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45966.474925115741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45966.474925115741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45966.474925115741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45966.474925115741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45966.474925115741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45966.474925115741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45966.474925115741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45966.474925115741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45966.474925115741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45966.474925115741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45966.474925115741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45966.474925115741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45966.474925115741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45966.474925115741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45966.474925115741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45966.474925115741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45966.474925115741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45966.474925115741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45966.474925115741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45966.474925115741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45966.474925115741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45966.474925115741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45966.474925115741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45966.474925115741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45966.474925115741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45966.474925115741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45966.474925115741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45966.474925115741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45966.474925115741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45966.474925115741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45966.474925115741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45966.474925115741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45966.474925115741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45966.474925115741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45966.474925115741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45966.474925115741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45966.474925115741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45966.474925115741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45966.474925115741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45966.474925115741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45966.474925115741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45966.474925115741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45966.474925115741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45966.474925115741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45966.474925115741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45966.474925115741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45966.474925115741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45966.474925115741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45966.474925115741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45966.474925115741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45966.474925115741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45966.474925115741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45966.474925115741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45966.474925115741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45966.474925115741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45966.474925115741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45966.474925115741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45966.474925115741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45966.474925115741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45966.474925115741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45966.474925115741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45966.474925115741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45966.474925115741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45966.474925115741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45966.474925115741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45966.474925115741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45966.474925115741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45966.474925115741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45966.474925115741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45966.474925115741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45966.474925115741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45966.474925115741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45966.474925115741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45966.474925115741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45966.474925115741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45966.474925115741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45966.474925115741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45966.474925115741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45966.474925115741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45966.474925115741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45966.474925115741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45966.474925115741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45966.474925115741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45966.474925115741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45966.474925115741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45966.474925115741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45966.474925115741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45966.474925115741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45966.474925115741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45966.474925115741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45966.474925115741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45966.474925115741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45966.474925115741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45966.474925115741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45966.474925115741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45966.474925115741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45966.474925115741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45966.474925115741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45966.474925115741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45966.474925115741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45966.474925115741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45966.474925115741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45966.474925115741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45966.474925115741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45966.474925115741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45966.474925115741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45966.474925115741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45966.474925115741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45966.474925115741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45966.474925115741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45966.474925115741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45966.474925115741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45966.474925115741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45966.474925115741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45966.474925115741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45966.474925115741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45966.474925115741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45966.474925115741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45966.474925115741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45966.474925115741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45966.474925115741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45966.474925115741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45966.474925115741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45966.474925115741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45966.474925115741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45966.474925115741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45966.474925115741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45966.474925115741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45966.474925115741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45966.474925115741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45966.474925115741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45966.474925115741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45966.474925115741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45966.474925115741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45966.474925115741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45966.474925115741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45966.474925115741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45966.474925115741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45966.474925115741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45966.474925115741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45966.474925115741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45966.474925115741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45966.474925115741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45966.474925115741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45966.474925115741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45966.474925115741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45966.474925115741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45966.474925115741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45966.474925115741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45966.474925115741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45966.474925115741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45966.474925115741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45966.474925115741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45966.474925115741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45966.474925115741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45966.474925115741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45966.474925115741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45966.474925115741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45966.474925115741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45966.474925115741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45966.474925115741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45966.474925115741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45966.474925115741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45966.474925115741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45966.474925115741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45966.474925115741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45966.474925115741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45966.474925115741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45966.474925115741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45966.474925115741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45966.474925115741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45966.474925115741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45966.474925115741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45966.474925115741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45966.474925115741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45966.474925115741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45966.474925115741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45966.474925115741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45966.474925115741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45966.474925115741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45966.474925115741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45966.474925115741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45966.474925115741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45966.474925115741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45966.474925115741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45966.474925115741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45966.474925115741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45966.474925115741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45966.474925115741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45966.474925115741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45966.474925115741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45966.474925115741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45966.474925115741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45966.474925115741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45966.474925115741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45966.474925115741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45966.474925115741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45966.474925115741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45966.474925115741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45966.474925115741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45966.474925115741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45966.474925115741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45966.474925115741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45966.474925115741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45966.474925115741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45966.474925115741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45966.474925115741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45966.474925115741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45966.474925115741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45966.474925115741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45966.474925115741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45966.474925115741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45966.474925115741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45966.474925115741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45966.474925115741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45966.474925115741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45966.474925115741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45966.474925115741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45966.474925115741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45966.474925115741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45966.474925115741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45966.474925115741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45966.474925115741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45966.474925115741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45966.474925115741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45966.474925115741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45966.474925115741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45966.474925115741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45966.474925115741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45966.474925115741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45966.474925115741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45966.474925115741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45966.474925115741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45966.474925115741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45966.474925115741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45966.474925115741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45966.474925115741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45966.474925115741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45966.474925115741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45966.474925115741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45966.474925115741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45966.474925115741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45966.474925115741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45966.474925115741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45966.474925115741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45966.474925115741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45966.474925115741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45966.474925115741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45966.474925115741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45966.474925115741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45966.474925115741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45966.474925115741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45966.474925115741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45966.474925115741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45966.474925115741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45966.474925115741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45966.474925115741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45966.474925115741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45966.474925115741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45966.474925115741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45966.474925115741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45966.474925115741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45966.474925115741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45966.474925115741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45966.474925115741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45966.474925115741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45966.474925115741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45966.474925115741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45966.474925115741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45966.474925115741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45966.474925115741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45966.474925115741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45966.474925115741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45966.474925115741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45966.474925115741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45966.474925115741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45966.474925115741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45966.474925115741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45966.474925115741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45966.474925115741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45966.474925115741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45966.474925115741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45966.474925115741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45966.474925115741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45966.474925115741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45966.474925115741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45966.474925115741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45966.474925115741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45966.474925115741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45966.474925115741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45966.474925115741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45966.474925115741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45966.474925115741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45966.474925115741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45966.474925115741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45966.474925115741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45966.474925115741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45966.474925115741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45966.474925115741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45966.474925115741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45966.474925115741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45966.474925115741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45966.474925115741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45966.474925115741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45966.474925115741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45966.474925115741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45966.474925115741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45966.474925115741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45966.474925115741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45966.474925115741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45966.474925115741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45966.474925115741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45966.474925115741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45966.474925115741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45966.474925115741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45966.474925115741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45966.474925115741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45966.474925115741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45966.474925115741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45966.474925115741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45966.474925115741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45966.474925115741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45966.474925115741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45966.474925115741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45966.474925115741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45966.474925115741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45966.474925115741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45966.474925115741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45966.474925115741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45966.474925115741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45966.474925115741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45966.474925115741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45966.474925115741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45966.474925115741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45966.474925115741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45966.474925115741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45966.474925115741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45966.474925115741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45966.474925115741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45966.474925115741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45966.474925115741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45966.474925115741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45966.474925115741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45966.474925115741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45966.474925115741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45966.474925115741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45966.474925115741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45966.474925115741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45966.474925115741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45966.474925115741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45966.474925115741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45966.474925115741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45966.474925115741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45966.474925115741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45966.474925115741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45966.474925115741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45966.474925115741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45966.474925115741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45966.474925115741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45966.474925115741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45966.474925115741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45966.474925115741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45966.474925115741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45966.474925115741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45966.474925115741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45966.474925115741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45966.474925115741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45966.474925115741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45966.474925115741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45966.474925115741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45966.474925115741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45966.474925115741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45966.474925115741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45966.474925115741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45966.474925115741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45966.474925115741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45966.474925115741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45966.474925115741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45966.474925115741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45966.474925115741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45966.474925115741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45966.474925115741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45966.474925115741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45966.474925115741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45966.474925115741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45966.474925115741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45966.474925115741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45966.474925115741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45966.474925115741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45966.474925115741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45966.474925115741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45966.474925115741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45966.474925115741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45966.474925115741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45966.474925115741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45966.474925115741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45966.474925115741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45966.474925115741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45966.474925115741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45966.474925115741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45966.474925115741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45966.474925115741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45966.474925115741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45966.474925115741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45966.474925115741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45966.474925115741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45966.474925115741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45966.474925115741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45966.474925115741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45966.474925115741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45966.474925115741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45966.474925115741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45966.474925115741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45966.474925115741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45966.474925115741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45966.474925115741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45966.474925115741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45966.474925115741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45966.474925115741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45966.474925115741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45966.474925115741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45966.474925115741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45966.474925115741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45966.474925115741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45966.474925115741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45966.474925115741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45966.474925115741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45966.474925115741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45966.474925115741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45966.474925115741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45966.474925115741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45966.474925115741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45966.474925115741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45966.474925115741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45966.474925115741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45966.474925115741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45966.474925115741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45966.474925115741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45966.474925115741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45966.474925115741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45966.474925115741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45966.474925115741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45966.474925115741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45966.474925115741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45966.474925115741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45966.474925115741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45966.474925115741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45966.474925115741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45966.474925115741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45966.474925115741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45966.474925115741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45966.474925115741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45966.474925115741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45966.474925115741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45966.474925115741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45966.474925115741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45966.474925115741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45966.474925115741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45966.474925115741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45966.474925115741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45966.474925115741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45966.474925115741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45966.474925115741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45966.474925115741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45966.474925115741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45966.474925115741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45966.474925115741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45966.474925115741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45966.474925115741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45966.474925115741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45966.474925115741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45966.474925115741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45966.474925115741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45966.474925115741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45966.474925115741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45966.474925115741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45966.474925115741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45966.474925115741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45966.474925115741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45966.474925115741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45966.474925115741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45966.474925115741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45966.474925115741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45966.474925115741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45966.474925115741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45966.474925115741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45966.474925115741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45966.474925115741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45966.474925115741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45966.474925115741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45966.474925115741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45966.474925115741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45966.474925115741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45966.474925115741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45966.474925115741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45966.474925115741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45966.474925115741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45966.474925115741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45966.474925115741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45966.474925115741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45966.474925115741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45966.474925115741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45966.474925115741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45966.474925115741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45966.474925115741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45966.474925115741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45966.474925115741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45966.474925115741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45966.474925115741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45966.474925115741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45966.474925115741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45966.474925115741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45966.474925115741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45966.474925115741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45966.474925115741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45966.474925115741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45966.474925115741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45966.474925115741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45966.474925115741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45966.474925115741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45966.474925115741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45966.474925115741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45966.474925115741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45966.474925115741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45966.474925115741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45966.474925115741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45966.474925115741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45966.474925115741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45966.474925115741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45966.474925115741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45966.474925115741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45966.474925115741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45966.474925115741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45966.474925115741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45966.474925115741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45966.474925115741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45966.474925115741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45966.474925115741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45966.474925115741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45966.474925115741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45966.474925115741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45966.474925115741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45966.474925115741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45966.474925115741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45966.474925115741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45966.474925115741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45966.474925115741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45966.474925115741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45966.474925115741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45966.474925115741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45966.474925115741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45966.474925115741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45966.474925115741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45966.474925115741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45966.474925115741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45966.474925115741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45966.474925115741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45966.474925115741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45966.474925115741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45966.474925115741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45966.474925115741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45966.474925115741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45966.474925115741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45966.474925115741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45966.474925115741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45966.474925115741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45966.474925115741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45966.474925115741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45966.474925115741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45966.474925115741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45966.474925115741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45966.474925115741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45966.474925115741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45966.474925115741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45966.474925115741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45966.474925115741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45966.474925115741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45966.474925115741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45966.474925115741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45966.474925115741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45966.474925115741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45966.474925115741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45966.474925115741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45966.474925115741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45966.474925115741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45966.474925115741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45966.474925115741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45966.474925115741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45966.474925115741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45966.474925115741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45966.474925115741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45966.474925115741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45966.474925115741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45966.474925115741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45966.474925115741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45966.474925115741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45966.474925115741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45966.474925115741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45966.474925115741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45966.474925115741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45966.474925115741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45966.474925115741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45966.474925115741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45966.474925115741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45966.474925115741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45966.474925115741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45966.474925115741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45966.474925115741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45966.474925115741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45966.474925115741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45966.474925115741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45966.474925115741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45966.474925115741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45966.474925115741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45966.474925115741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45966.474925115741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45966.474925115741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45966.474925115741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45966.474925115741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45966.474925115741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45966.474925115741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45966.474925115741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45966.474925115741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45966.474925115741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45966.474925115741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45966.474925115741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45966.474925115741</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262.99420752314472</v>
      </c>
      <c r="H2" s="98">
        <v>45703.474768518521</v>
      </c>
      <c r="I2" s="98" t="str">
        <f>IFERROR(VLOOKUP(D2,DB!A:F,6,0),"")</f>
        <v>SCECO</v>
      </c>
      <c r="J2" s="98" t="str">
        <f>IFERROR(VLOOKUP(D2,DB!A:G,7,0),"")</f>
        <v>Dead</v>
      </c>
      <c r="K2" s="100" t="s">
        <v>39114</v>
      </c>
      <c r="L2" s="93" t="str">
        <f>IFERROR(VLOOKUP(D2,DB!A:I,9,0),"")</f>
        <v>Latis</v>
      </c>
    </row>
    <row r="3" spans="1:16" ht="15" customHeight="1">
      <c r="A3" s="118" t="s">
        <v>39115</v>
      </c>
      <c r="B3" s="118" t="str">
        <f>IFERROR(VLOOKUP(D3,DB!A:K,11,0),"")</f>
        <v>R4</v>
      </c>
      <c r="C3" s="119">
        <v>1</v>
      </c>
      <c r="D3" s="93" t="s">
        <v>36120</v>
      </c>
      <c r="E3" s="97" t="s">
        <v>39021</v>
      </c>
      <c r="F3" s="98"/>
      <c r="G3" s="99">
        <f ca="1">IFERROR(NOW()-F3,"")</f>
        <v>45966.474925115741</v>
      </c>
      <c r="H3" s="98">
        <v>45966.313194444447</v>
      </c>
      <c r="I3" s="98" t="str">
        <f>IFERROR(VLOOKUP(D3,DB!A:F,6,0),"")</f>
        <v>SCECO</v>
      </c>
      <c r="J3" s="98" t="str">
        <f>IFERROR(VLOOKUP(D3,DB!A:G,7,0),"")</f>
        <v>Dead</v>
      </c>
      <c r="K3" s="100" t="s">
        <v>39116</v>
      </c>
      <c r="L3" s="93" t="str">
        <f>IFERROR(VLOOKUP(D3,DB!A:I,9,0),"")</f>
        <v>Latis</v>
      </c>
    </row>
    <row r="4" spans="1:16" ht="15" customHeight="1">
      <c r="A4" s="118" t="s">
        <v>39115</v>
      </c>
      <c r="B4" s="118" t="str">
        <f>IFERROR(VLOOKUP(D4,DB!A:K,11,0),"")</f>
        <v>R4</v>
      </c>
      <c r="C4" s="119">
        <v>1</v>
      </c>
      <c r="D4" s="93" t="s">
        <v>35821</v>
      </c>
      <c r="E4" s="97" t="s">
        <v>39021</v>
      </c>
      <c r="F4" s="98"/>
      <c r="G4" s="99">
        <f ca="1">IFERROR(NOW()-F4,"")</f>
        <v>45966.474925115741</v>
      </c>
      <c r="H4" s="98">
        <v>45966.313194444447</v>
      </c>
      <c r="I4" s="98" t="str">
        <f>IFERROR(VLOOKUP(D4,DB!A:F,6,0),"")</f>
        <v>SCECO</v>
      </c>
      <c r="J4" s="98" t="str">
        <f>IFERROR(VLOOKUP(D4,DB!A:G,7,0),"")</f>
        <v>Dead</v>
      </c>
      <c r="K4" s="100" t="s">
        <v>39117</v>
      </c>
      <c r="L4" s="93" t="str">
        <f>IFERROR(VLOOKUP(D4,DB!A:I,9,0),"")</f>
        <v>Latis</v>
      </c>
    </row>
    <row r="5" spans="1:16" ht="15" customHeight="1">
      <c r="A5" s="118"/>
      <c r="B5" s="118" t="str">
        <f>IFERROR(VLOOKUP(D5,DB!A:K,11,0),"")</f>
        <v/>
      </c>
      <c r="C5" s="119"/>
      <c r="D5" s="120"/>
      <c r="E5" s="97"/>
      <c r="F5" s="122"/>
      <c r="G5" s="123">
        <f ca="1">IFERROR(NOW()-F5,"")</f>
        <v>45966.474925115741</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45966.474925115741</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45966.474925115741</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45966.474925115741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45966.474925115741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45966.474925115741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45966.474925115741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45966.474925115741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45966.474925115741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45966.474925115741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45966.474925115741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45966.474925115741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45966.474925115741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45966.474925115741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45966.474925115741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45966.474925115741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45966.474925115741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45966.474925115741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45966.474925115741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45966.474925115741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45966.474925115741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45966.474925115741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45966.474925115741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45966.474925115741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45966.474925115741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45966.474925115741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45966.474925115741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45966.474925115741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45966.474925115741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45966.474925115741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45966.474925115741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45966.474925115741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45966.474925115741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45966.474925115741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45966.474925115741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45966.474925115741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45966.474925115741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45966.474925115741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45966.474925115741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45966.474925115741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45966.474925115741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45966.474925115741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45966.474925115741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45966.474925115741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45966.474925115741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45966.474925115741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45966.474925115741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45966.474925115741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45966.474925115741</v>
      </c>
      <c r="H53" s="122"/>
      <c r="I53" s="118" t="str">
        <f>IFERROR(VLOOKUP(D53,DB!A:F,6,0),"")</f>
        <v/>
      </c>
      <c r="J53" s="118" t="str">
        <f>IFERROR(VLOOKUP(D53,DB!A:G,7,0),"")</f>
        <v/>
      </c>
      <c r="K53" s="124"/>
      <c r="L53" s="120" t="str">
        <f>IFERROR(VLOOKUP(D53,DB!A:I,9,0),"")</f>
        <v/>
      </c>
    </row>
    <row r="54" spans="1:12" ht="15" customHeight="1">
      <c r="A54" s="125"/>
      <c r="B54" s="125" t="str">
        <f>IFERROR(VLOOKUP(D54,DB!A:K,11,0),"")</f>
        <v/>
      </c>
      <c r="C54" s="126"/>
      <c r="D54" s="127"/>
      <c r="E54" s="128"/>
      <c r="F54" s="129"/>
      <c r="G54" s="130">
        <f ca="1">IFERROR(NOW()-F54,"")</f>
        <v>45966.474925115741</v>
      </c>
      <c r="H54" s="129"/>
      <c r="I54" s="125" t="str">
        <f>IFERROR(VLOOKUP(D54,DB!A:F,6,0),"")</f>
        <v/>
      </c>
      <c r="J54" s="125" t="str">
        <f>IFERROR(VLOOKUP(D54,DB!A:G,7,0),"")</f>
        <v/>
      </c>
      <c r="K54" s="131"/>
      <c r="L54" s="127" t="str">
        <f>IFERROR(VLOOKUP(D54,DB!A:I,9,0),"")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74.642864930552605</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39102</v>
      </c>
      <c r="F3" s="38">
        <v>45926.188877314817</v>
      </c>
      <c r="G3" s="143">
        <f t="shared" ref="G3" ca="1" si="0">IFERROR(NOW()-F3,"")</f>
        <v>40.28604780092428</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39102</v>
      </c>
      <c r="F4" s="152">
        <v>45948.661111111112</v>
      </c>
      <c r="G4" s="153">
        <f ca="1">IFERROR(NOW()-F4,"")</f>
        <v>17.813814004628512</v>
      </c>
      <c r="H4" s="152">
        <v>45948.661111111112</v>
      </c>
      <c r="I4" s="151" t="str">
        <f>IFERROR(VLOOKUP(D4,DB!A:F,6,0),"")</f>
        <v>SCECO</v>
      </c>
      <c r="J4" s="151" t="str">
        <f>IFERROR(VLOOKUP(D4,DB!A:G,7,0),"")</f>
        <v>Dead</v>
      </c>
      <c r="K4" s="151" t="s">
        <v>39123</v>
      </c>
      <c r="L4" s="151" t="str">
        <f>IFERROR(VLOOKUP(D4,DB!A:I,9,0),"")</f>
        <v>Latis</v>
      </c>
    </row>
    <row r="5" spans="1:13" ht="30.75">
      <c r="A5" s="151" t="s">
        <v>39124</v>
      </c>
      <c r="B5" s="151" t="str">
        <f>IFERROR(VLOOKUP(D5,DB!A:K,11,0),"")</f>
        <v>R5</v>
      </c>
      <c r="C5" s="151">
        <v>2</v>
      </c>
      <c r="D5" s="151" t="s">
        <v>38236</v>
      </c>
      <c r="E5" s="151" t="s">
        <v>39021</v>
      </c>
      <c r="F5" s="152">
        <v>45966.368854166663</v>
      </c>
      <c r="G5" s="153">
        <f ca="1">IFERROR(NOW()-F5,"")</f>
        <v>0.10607094907754799</v>
      </c>
      <c r="H5" s="152">
        <v>45966.356678240743</v>
      </c>
      <c r="I5" s="151" t="str">
        <f>IFERROR(VLOOKUP(D5,DB!A:F,6,0),"")</f>
        <v>SCECO</v>
      </c>
      <c r="J5" s="151" t="str">
        <f>IFERROR(VLOOKUP(D5,DB!A:G,7,0),"")</f>
        <v>Haj Removal</v>
      </c>
      <c r="K5" s="151" t="s">
        <v>39125</v>
      </c>
      <c r="L5" s="151" t="str">
        <f>IFERROR(VLOOKUP(D5,DB!A:I,9,0),"")</f>
        <v>Latis</v>
      </c>
    </row>
    <row r="6" spans="1:13" ht="15">
      <c r="A6" s="151" t="s">
        <v>39126</v>
      </c>
      <c r="B6" s="151" t="str">
        <f>IFERROR(VLOOKUP(D6,DB!A:K,11,0),"")</f>
        <v>R5</v>
      </c>
      <c r="C6" s="151">
        <v>1</v>
      </c>
      <c r="D6" s="151" t="s">
        <v>32794</v>
      </c>
      <c r="E6" s="151" t="s">
        <v>39102</v>
      </c>
      <c r="F6" s="152">
        <v>45966.39565972222</v>
      </c>
      <c r="G6" s="153">
        <f ca="1">IFERROR(NOW()-F6,"")</f>
        <v>7.9265393520472571E-2</v>
      </c>
      <c r="H6" s="152">
        <v>45966.389409722222</v>
      </c>
      <c r="I6" s="151" t="str">
        <f>IFERROR(VLOOKUP(D6,DB!A:F,6,0),"")</f>
        <v>SCECO</v>
      </c>
      <c r="J6" s="151" t="str">
        <f>IFERROR(VLOOKUP(D6,DB!A:G,7,0),"")</f>
        <v>Vandalized+Dead</v>
      </c>
      <c r="K6" s="151" t="s">
        <v>39127</v>
      </c>
      <c r="L6" s="151" t="str">
        <f>IFERROR(VLOOKUP(D6,DB!A:I,9,0),"")</f>
        <v>Latis</v>
      </c>
    </row>
    <row r="7" spans="1:13" ht="15">
      <c r="A7" s="151"/>
      <c r="B7" s="151" t="str">
        <f>IFERROR(VLOOKUP(D7,DB!A:K,11,0),"")</f>
        <v/>
      </c>
      <c r="C7" s="151"/>
      <c r="D7" s="151"/>
      <c r="E7" s="151"/>
      <c r="F7" s="152"/>
      <c r="G7" s="153">
        <f ca="1">IFERROR(NOW()-F7,"")</f>
        <v>45966.474925115741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45966.474925115741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45966.474925115741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45966.474925115741</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45966.474925115741</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45966.474925115741</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45966.474925115741</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45966.474925115741</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45966.474925115741</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45966.474925115741</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45966.474925115741</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45966.474925115741</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45966.474925115741</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45966.474925115741</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45966.474925115741</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45966.474925115741</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45966.474925115741</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45966.474925115741</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45966.474925115741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45966.474925115741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45966.474925115741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45966.474925115741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45966.474925115741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45966.474925115741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45966.474925115741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45966.474925115741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45966.474925115741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45966.474925115741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45966.474925115741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45966.474925115741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45966.474925115741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45966.474925115741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45966.474925115741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45966.474925115741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45966.474925115741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45966.474925115741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45966.474925115741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45966.474925115741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45966.474925115741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45966.474925115741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45966.474925115741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45966.474925115741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45966.474925115741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45966.474925115741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45966.474925115741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45966.474925115741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45966.474925115741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45966.474925115741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45966.474925115741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45966.474925115741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45966.474925115741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45966.474925115741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45966.474925115741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45966.474925115741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45966.474925115741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45966.474925115741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45966.474925115741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45966.474925115741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45966.474925115741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45966.474925115741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45966.474925115741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45966.474925115741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45966.474925115741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45966.474925115741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45966.474925115741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45966.474925115741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45966.474925115741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45966.474925115741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45966.474925115741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45966.474925115741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45966.474925115741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45966.474925115741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45966.474925115741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45966.474925115741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45966.474925115741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45966.474925115741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45966.474925115741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45966.474925115741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45966.474925115741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45966.474925115741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45966.474925115741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45966.474925115741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45966.474925115741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45966.474925115741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45966.474925115741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45966.474925115741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45966.474925115741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45966.474925115741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45966.474925115741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45966.474925115741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45966.474925115741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45966.474925115741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45966.474925115741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45966.474925115741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45966.474925115741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45966.474925115741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45966.474925115741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45966.474925115741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45966.474925115741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45966.474925115741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45966.474925115741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45966.474925115741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45966.474925115741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45966.474925115741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45966.474925115741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45966.474925115741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45966.474925115741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45966.474925115741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45966.474925115741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45966.474925115741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45966.474925115741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45966.474925115741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45966.474925115741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45966.474925115741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45966.474925115741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45966.474925115741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45966.474925115741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45966.474925115741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45966.474925115741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45966.474925115741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45966.474925115741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45966.474925115741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45966.474925115741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45966.474925115741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45966.474925115741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45966.474925115741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45966.474925115741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45966.474925115741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45966.474925115741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45966.474925115741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45966.474925115741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45966.474925115741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45966.474925115741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45966.474925115741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45966.474925115741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45966.474925115741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45966.474925115741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45966.474925115741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45966.474925115741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45966.474925115741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45966.474925115741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45966.474925115741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45966.474925115741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45966.474925115741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45966.474925115741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45966.474925115741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45966.474925115741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45966.474925115741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45966.474925115741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45966.474925115741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45966.474925115741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45966.474925115741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45966.474925115741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45966.474925115741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45966.474925115741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45966.474925115741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45966.474925115741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45966.474925115741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45966.474925115741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45966.474925115741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45966.474925115741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45966.474925115741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45966.474925115741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45966.474925115741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45966.474925115741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45966.474925115741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45966.474925115741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45966.474925115741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45966.474925115741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45966.474925115741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45966.474925115741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45966.474925115741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45966.474925115741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45966.474925115741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45966.474925115741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45966.474925115741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45966.474925115741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45966.474925115741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45966.474925115741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45966.474925115741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45966.474925115741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45966.474925115741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45966.474925115741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45966.474925115741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45966.474925115741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45966.474925115741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45966.474925115741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45966.474925115741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45966.474925115741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45966.474925115741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45966.474925115741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45966.474925115741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45966.474925115741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45966.474925115741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45966.474925115741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45966.474925115741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45966.474925115741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45966.474925115741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45966.474925115741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45966.474925115741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45966.474925115741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45966.474925115741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45966.474925115741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45966.474925115741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45966.474925115741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45966.474925115741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45966.474925115741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45966.474925115741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45966.474925115741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45966.474925115741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45966.474925115741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45966.474925115741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45966.474925115741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45966.474925115741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45966.474925115741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45966.474925115741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45966.474925115741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45966.474925115741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45966.474925115741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45966.474925115741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45966.474925115741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45966.474925115741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45966.474925115741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45966.474925115741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45966.474925115741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45966.474925115741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45966.474925115741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45966.474925115741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45966.474925115741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45966.474925115741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45966.474925115741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45966.474925115741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45966.474925115741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45966.474925115741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45966.474925115741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45966.474925115741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45966.474925115741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45966.474925115741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45966.474925115741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45966.474925115741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45966.474925115741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45966.474925115741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45966.474925115741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45966.474925115741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45966.474925115741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45966.474925115741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45966.474925115741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45966.474925115741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45966.474925115741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45966.474925115741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45966.474925115741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45966.474925115741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45966.474925115741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45966.474925115741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45966.474925115741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45966.474925115741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45966.474925115741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45966.474925115741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45966.474925115741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45966.474925115741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45966.474925115741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45966.474925115741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45966.474925115741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45966.474925115741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45966.474925115741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45966.474925115741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45966.474925115741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45966.474925115741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45966.474925115741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45966.474925115741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45966.474925115741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45966.474925115741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45966.474925115741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45966.474925115741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45966.474925115741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45966.474925115741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45966.474925115741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45966.474925115741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45966.474925115741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45966.474925115741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45966.474925115741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45966.474925115741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45966.474925115741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45966.474925115741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45966.474925115741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45966.474925115741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45966.474925115741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45966.474925115741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45966.474925115741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45966.474925115741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45966.474925115741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45966.474925115741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45966.474925115741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45966.474925115741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45966.474925115741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45966.474925115741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45966.474925115741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45966.474925115741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45966.474925115741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45966.474925115741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45966.474925115741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45966.474925115741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45966.474925115741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45966.474925115741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45966.474925115741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45966.474925115741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45966.474925115741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45966.474925115741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45966.474925115741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45966.474925115741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45966.474925115741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45966.474925115741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45966.474925115741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45966.474925115741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45966.474925115741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45966.474925115741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45966.474925115741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45966.474925115741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45966.474925115741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45966.474925115741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45966.474925115741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45966.474925115741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45966.474925115741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45966.474925115741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45966.474925115741</v>
      </c>
      <c r="H331" s="158"/>
      <c r="I331" s="157" t="str">
        <f>IFERROR(VLOOKUP(D331,DB!A:F,6,0),"")</f>
        <v/>
      </c>
      <c r="J331" s="157" t="str">
        <f>IFERROR(VLOOKUP(D331,DB!A:G,7,0),"")</f>
        <v/>
      </c>
      <c r="K331" s="157"/>
      <c r="L331" s="157" t="str">
        <f>IFERROR(VLOOKUP(D331,DB!A:I,9,0),"")</f>
        <v/>
      </c>
    </row>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1" ht="15"/>
    <row r="442" ht="15"/>
    <row r="444" ht="15"/>
    <row r="445" ht="15"/>
    <row r="446" ht="15"/>
    <row r="447" ht="15"/>
    <row r="449" ht="15"/>
    <row r="450" ht="15"/>
    <row r="457" ht="15"/>
    <row r="458" ht="15"/>
    <row r="459" ht="15"/>
    <row r="460" ht="15"/>
    <row r="461" ht="15"/>
    <row r="462" ht="15"/>
    <row r="465" ht="15"/>
    <row r="466" ht="15"/>
    <row r="467" ht="15"/>
    <row r="468" ht="15"/>
    <row r="469" ht="15"/>
    <row r="470" ht="15"/>
    <row r="471" ht="15"/>
    <row r="472"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70" ht="15"/>
    <row r="571" ht="15"/>
    <row r="572" ht="15"/>
    <row r="573" ht="15"/>
    <row r="574" ht="15"/>
    <row r="575"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4" ht="15"/>
    <row r="665"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869" ht="15"/>
    <row r="870" ht="15"/>
    <row r="871" ht="15"/>
    <row r="872" ht="15"/>
    <row r="873" ht="15"/>
    <row r="874"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7" ht="15"/>
    <row r="938" ht="15"/>
    <row r="944" ht="15"/>
    <row r="945" ht="15"/>
    <row r="947" ht="15"/>
    <row r="948" ht="15"/>
    <row r="949" ht="15"/>
    <row r="950" ht="15"/>
    <row r="951" ht="15"/>
    <row r="952" ht="15"/>
    <row r="953" ht="15"/>
    <row r="955" ht="15"/>
    <row r="956" ht="15"/>
    <row r="957"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6" ht="15"/>
    <row r="1027" ht="15"/>
    <row r="1028" ht="15"/>
    <row r="1029" ht="15"/>
    <row r="1030" ht="15"/>
    <row r="1031" ht="15"/>
    <row r="1032" ht="15"/>
    <row r="1033" ht="15"/>
    <row r="1034" ht="15"/>
    <row r="1035" ht="15"/>
    <row r="1036" ht="15"/>
    <row r="1037" ht="15"/>
    <row r="1038" ht="15"/>
    <row r="1039" ht="15"/>
    <row r="1041" ht="15"/>
    <row r="1042" ht="15"/>
    <row r="1043" ht="15"/>
    <row r="1044" ht="15"/>
    <row r="1045" ht="15"/>
    <row r="1046" ht="15"/>
    <row r="1047" ht="15"/>
    <row r="1048" ht="15"/>
    <row r="1049" ht="15"/>
    <row r="1050" ht="15"/>
    <row r="1051" ht="15"/>
    <row r="1052"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92" ht="15"/>
    <row r="1093" ht="15"/>
    <row r="1096" ht="15"/>
    <row r="1097" ht="15"/>
    <row r="1098" ht="15"/>
    <row r="1099" ht="15"/>
    <row r="1100" ht="15"/>
    <row r="1101" ht="15"/>
    <row r="1102" ht="15"/>
    <row r="1103" ht="15"/>
    <row r="1106" ht="15"/>
    <row r="1107" ht="15"/>
    <row r="1108" ht="15"/>
    <row r="1109" ht="15"/>
    <row r="1110" ht="15"/>
    <row r="1111" ht="15"/>
    <row r="1112" ht="15"/>
    <row r="1113" ht="15"/>
    <row r="1114" ht="15"/>
    <row r="1115" ht="15"/>
    <row r="1116" ht="15"/>
    <row r="1117" ht="15"/>
    <row r="1119" ht="15"/>
    <row r="1120" ht="15"/>
    <row r="1121" ht="15"/>
    <row r="1124" ht="15"/>
    <row r="1126" ht="15"/>
    <row r="1128" ht="15"/>
    <row r="1131" ht="15"/>
    <row r="1132" ht="15"/>
    <row r="1133" ht="15"/>
    <row r="1135" ht="15"/>
    <row r="1137" ht="15"/>
    <row r="1138" ht="15"/>
    <row r="1139" ht="15"/>
    <row r="1140" ht="15"/>
    <row r="1141" ht="15"/>
    <row r="1143" ht="15"/>
    <row r="1144" ht="15"/>
    <row r="1145" ht="15"/>
    <row r="1146" ht="15"/>
    <row r="1148" ht="15"/>
    <row r="1150" ht="15"/>
    <row r="1151" ht="15"/>
    <row r="1153" ht="15"/>
    <row r="1154" ht="15"/>
    <row r="1155" ht="15"/>
    <row r="1156" ht="15"/>
    <row r="1158" ht="15"/>
    <row r="1160" ht="15"/>
    <row r="1161" ht="15"/>
    <row r="1162" ht="15"/>
    <row r="1163" ht="15"/>
    <row r="1165" ht="15"/>
    <row r="1166" ht="15"/>
    <row r="1167" ht="15"/>
    <row r="1168" ht="15"/>
    <row r="1169" ht="15"/>
    <row r="1170" ht="15"/>
    <row r="1171" ht="15"/>
    <row r="1174" ht="15"/>
    <row r="1176" ht="15"/>
    <row r="1177" ht="15"/>
    <row r="1178" ht="15"/>
    <row r="1179" ht="15"/>
    <row r="1180" ht="15"/>
    <row r="1181" ht="15"/>
    <row r="1182" ht="15"/>
    <row r="1183" ht="15"/>
    <row r="1186" ht="15"/>
    <row r="1187" ht="15"/>
    <row r="1189" ht="15"/>
    <row r="1191" ht="15"/>
    <row r="1192" ht="15"/>
    <row r="1193" ht="15"/>
    <row r="1194" ht="15"/>
    <row r="1195" ht="15"/>
    <row r="1199" ht="15"/>
    <row r="1200" ht="15"/>
    <row r="1202" ht="15"/>
    <row r="1203" ht="15"/>
    <row r="1206" ht="15"/>
    <row r="1207" ht="15"/>
    <row r="1211" ht="15"/>
    <row r="1218" ht="15"/>
    <row r="1220" ht="15"/>
    <row r="1221" ht="15"/>
    <row r="1222" ht="15"/>
    <row r="1229" ht="15"/>
    <row r="1230" ht="15"/>
    <row r="1231" ht="15"/>
    <row r="1232" ht="15"/>
    <row r="1234" ht="15"/>
    <row r="1236" ht="15"/>
    <row r="1245" ht="15"/>
    <row r="1246" ht="15"/>
    <row r="1247" ht="15"/>
    <row r="1248" ht="15"/>
    <row r="1250" ht="15"/>
    <row r="1251" ht="15"/>
    <row r="1252" ht="15"/>
  </sheetData>
  <dataValidations count="2">
    <dataValidation allowBlank="1" showInputMessage="1" showErrorMessage="1" sqref="E1" xr:uid="{920C6338-E771-4DAE-8C89-92A9093EA4DE}"/>
    <dataValidation type="list" allowBlank="1" showInputMessage="1" showErrorMessage="1" sqref="E2:E3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39128</v>
      </c>
      <c r="B2" s="171" t="str">
        <f>IFERROR(VLOOKUP(D2,DB!A:K,11,0),"")</f>
        <v>R6</v>
      </c>
      <c r="C2" s="168">
        <v>1</v>
      </c>
      <c r="D2" s="171" t="s">
        <v>31059</v>
      </c>
      <c r="E2" s="102" t="s">
        <v>39021</v>
      </c>
      <c r="F2" s="173">
        <v>45966.455543981479</v>
      </c>
      <c r="G2" s="115">
        <f ca="1">IFERROR(NOW()-F2,"-")</f>
        <v>1.9381134261493571E-2</v>
      </c>
      <c r="H2" s="173">
        <v>45966.43377314815</v>
      </c>
      <c r="I2" s="171" t="str">
        <f>IFERROR(VLOOKUP(D2,DB!A:F,6,0),"")</f>
        <v>SCECO</v>
      </c>
      <c r="J2" s="102" t="str">
        <f>IFERROR(VLOOKUP(D2,DB!A:G,7,0),"")</f>
        <v>Dead</v>
      </c>
      <c r="K2" s="169" t="s">
        <v>39129</v>
      </c>
      <c r="L2" s="174" t="str">
        <f>IFERROR(VLOOKUP(D2,DB!A:I,9,0),"")</f>
        <v>Latis</v>
      </c>
    </row>
    <row r="3" spans="1:16383" ht="31.5" customHeight="1">
      <c r="A3" s="170" t="s">
        <v>39130</v>
      </c>
      <c r="B3" s="171" t="str">
        <f>IFERROR(VLOOKUP(D3,DB!A:K,11,0),"")</f>
        <v>R6</v>
      </c>
      <c r="C3" s="168">
        <v>1</v>
      </c>
      <c r="D3" s="171" t="s">
        <v>31036</v>
      </c>
      <c r="E3" s="102" t="s">
        <v>39021</v>
      </c>
      <c r="F3" s="173"/>
      <c r="G3" s="115">
        <f ca="1">IFERROR(NOW()-F3,"-")</f>
        <v>45966.474925115741</v>
      </c>
      <c r="H3" s="173">
        <v>45966.43378472222</v>
      </c>
      <c r="I3" s="171" t="str">
        <f>IFERROR(VLOOKUP(D3,DB!A:F,6,0),"")</f>
        <v>SCECO</v>
      </c>
      <c r="J3" s="102" t="str">
        <f>IFERROR(VLOOKUP(D3,DB!A:G,7,0),"")</f>
        <v>Vandalized</v>
      </c>
      <c r="K3" s="169" t="s">
        <v>39131</v>
      </c>
      <c r="L3" s="174" t="str">
        <f>IFERROR(VLOOKUP(D3,DB!A:I,9,0),"")</f>
        <v>Latis</v>
      </c>
    </row>
    <row r="4" spans="1:16383" ht="31.5" customHeight="1">
      <c r="A4" s="170" t="s">
        <v>39132</v>
      </c>
      <c r="B4" s="171" t="str">
        <f>IFERROR(VLOOKUP(D4,DB!A:K,11,0),"")</f>
        <v>R6</v>
      </c>
      <c r="C4" s="168">
        <v>5</v>
      </c>
      <c r="D4" s="102" t="s">
        <v>31582</v>
      </c>
      <c r="E4" s="102" t="s">
        <v>39102</v>
      </c>
      <c r="F4" s="173">
        <v>45966.457118055558</v>
      </c>
      <c r="G4" s="115">
        <f ca="1">IFERROR(NOW()-F4,"-")</f>
        <v>1.7807060183258727E-2</v>
      </c>
      <c r="H4" s="173">
        <v>45966.446006944447</v>
      </c>
      <c r="I4" s="171" t="str">
        <f>IFERROR(VLOOKUP(D4,DB!A:F,6,0),"")</f>
        <v>SCECO</v>
      </c>
      <c r="J4" s="102" t="str">
        <f>IFERROR(VLOOKUP(D4,DB!A:G,7,0),"")</f>
        <v>Dead</v>
      </c>
      <c r="K4" s="169" t="s">
        <v>39133</v>
      </c>
      <c r="L4" s="174" t="str">
        <f>IFERROR(VLOOKUP(D4,DB!A:I,9,0),"")</f>
        <v>Latis</v>
      </c>
    </row>
    <row r="5" spans="1:16383" ht="31.5" customHeight="1">
      <c r="A5" s="176" t="s">
        <v>39134</v>
      </c>
      <c r="B5" s="171" t="str">
        <f>IFERROR(VLOOKUP(D5,DB!A:K,11,0),"")</f>
        <v>R6</v>
      </c>
      <c r="C5" s="168">
        <v>1</v>
      </c>
      <c r="D5" s="171" t="s">
        <v>34135</v>
      </c>
      <c r="E5" s="102" t="s">
        <v>39021</v>
      </c>
      <c r="F5" s="173">
        <v>45966.46162037037</v>
      </c>
      <c r="G5" s="115">
        <f ca="1">IFERROR(NOW()-F5,"-")</f>
        <v>1.3304745370987803E-2</v>
      </c>
      <c r="H5" s="173">
        <v>45966.451782407406</v>
      </c>
      <c r="I5" s="171" t="str">
        <f>IFERROR(VLOOKUP(D5,DB!A:F,6,0),"")</f>
        <v>SCECO</v>
      </c>
      <c r="J5" s="102" t="str">
        <f>IFERROR(VLOOKUP(D5,DB!A:G,7,0),"")</f>
        <v>Vandalized</v>
      </c>
      <c r="K5" s="169" t="s">
        <v>39135</v>
      </c>
      <c r="L5" s="174" t="str">
        <f>IFERROR(VLOOKUP(D5,DB!A:I,9,0),"")</f>
        <v>Latis</v>
      </c>
    </row>
    <row r="6" spans="1:16383" ht="31.5" customHeight="1">
      <c r="A6" s="170"/>
      <c r="B6" s="171" t="str">
        <f>IFERROR(VLOOKUP(D6,DB!A:K,11,0),"")</f>
        <v/>
      </c>
      <c r="C6" s="168"/>
      <c r="D6" s="171"/>
      <c r="E6" s="102"/>
      <c r="F6" s="173"/>
      <c r="G6" s="115">
        <f ca="1">IFERROR(NOW()-F6,"-")</f>
        <v>45966.474925115741</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45966.474925115741</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45966.474925115741</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45966.474925115741</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45966.474925115741</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45966.474925115741</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45966.474925115741</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45966.474925115741</v>
      </c>
      <c r="H13" s="173"/>
      <c r="I13" s="171" t="str">
        <f>IFERROR(VLOOKUP(D13,DB!A:F,6,0),"")</f>
        <v/>
      </c>
      <c r="J13" s="102" t="str">
        <f>IFERROR(VLOOKUP(D13,DB!A:G,7,0),"")</f>
        <v/>
      </c>
      <c r="K13" s="169"/>
      <c r="L13" s="174" t="str">
        <f>IFERROR(VLOOKUP(D13,DB!A:I,9,0),"")</f>
        <v/>
      </c>
    </row>
    <row r="14" spans="1:16383" ht="31.5" customHeight="1">
      <c r="A14" s="103"/>
      <c r="B14" s="102" t="str">
        <f>IFERROR(VLOOKUP(D14,DB!A:K,11,0),"")</f>
        <v/>
      </c>
      <c r="C14" s="104"/>
      <c r="D14" s="102"/>
      <c r="E14" s="105"/>
      <c r="F14" s="106"/>
      <c r="G14" s="76">
        <f ca="1">IFERROR(NOW()-F14,"-")</f>
        <v>45966.474925115741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45966.474925115741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45966.474925115741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45966.474925115741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45966.474925115741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45966.474925115741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45966.474925115741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45966.474925115741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45966.474925115741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45966.474925115741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45966.474925115741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45966.474925115741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45966.474925115741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45966.474925115741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45966.474925115741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45966.474925115741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45966.474925115741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45966.474925115741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45966.474925115741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45966.474925115741</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2025-11-05T08:24:15Z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