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62" documentId="120_S{2AC9BD13-BADA-5192-A53E-5A8FF88502F6}" xr6:coauthVersionLast="47" xr6:coauthVersionMax="47" xr10:uidLastSave="{FCCB4ACF-3DE9-4535-805A-834E4A6CE6A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1" l="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L3" i="1"/>
  <c r="J3" i="1"/>
  <c r="I3" i="1"/>
  <c r="G3" i="1"/>
  <c r="B3"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<sst xmlns="http://schemas.openxmlformats.org/spreadsheetml/2006/main" count="180302" uniqueCount="39134">
  <si>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</si>
  <si>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</si>
  <si>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</si>
  <si>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</si>
  <si>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</si>
  <si>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</si>
  <si>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</si>
  <si>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</si>
  <si>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</si>
  <si>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</si>
  <si>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</si>
  <si>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</si>
  <si>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</si>
  <si>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</si>
  <si>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</si>
  <si>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</si>
  <si>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</si>
  <si>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</si>
  <si>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</si>
  <si>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</si>
  <si>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</si>
  <si>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</si>
  <si>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</si>
  <si>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</si>
  <si>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</si>
  <si>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</si>
  <si>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</si>
  <si>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</si>
  <si>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</si>
  <si>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</si>
  <si>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</si>
  <si>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</si>
  <si>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</si>
  <si>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</si>
  <si>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</si>
  <si>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</si>
  <si>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</si>
  <si>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</si>
  <si>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</si>
  <si>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</si>
  <si>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</si>
  <si>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</si>
  <si>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</si>
  <si>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</si>
  <si>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</si>
  <si>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</si>
  <si>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</si>
  <si>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</si>
  <si>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</si>
  <si>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</si>
  <si>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</si>
  <si>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</si>
  <si>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</si>
  <si>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</si>
  <si>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</si>
  <si>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</si>
  <si>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</si>
  <si>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</si>
  <si>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</si>
  <si>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</si>
  <si>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</si>
  <si>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</si>
  <si>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</si>
  <si>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</si>
  <si>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</si>
  <si>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</si>
  <si>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</si>
  <si>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</si>
  <si>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</si>
  <si>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</si>
  <si>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</si>
  <si>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</si>
  <si>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</si>
  <si>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</si>
  <si>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</si>
  <si>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</si>
  <si>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</si>
  <si>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</si>
  <si>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</si>
  <si>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</si>
  <si>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</si>
  <si>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</si>
  <si>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</si>
  <si>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</si>
  <si>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</si>
  <si>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</si>
  <si>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</si>
  <si>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</si>
  <si>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</si>
  <si>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</si>
  <si>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</si>
  <si>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</si>
  <si>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</si>
  <si>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</si>
  <si>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</si>
  <si>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</si>
  <si>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</si>
  <si>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</si>
  <si>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</si>
  <si>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</si>
  <si>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</si>
  <si>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</si>
  <si>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</si>
  <si>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</si>
  <si>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</si>
  <si>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</si>
  <si>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</si>
  <si>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</si>
  <si>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</si>
  <si>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</si>
  <si>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</si>
  <si>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</si>
  <si>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</si>
  <si>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</si>
  <si>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</si>
  <si>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</si>
  <si>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</si>
  <si>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</si>
  <si>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</si>
  <si>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</si>
  <si>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</si>
  <si>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</si>
  <si>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</si>
  <si>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</si>
  <si>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</si>
  <si>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</si>
  <si>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</si>
  <si>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</si>
  <si>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</si>
  <si>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</si>
  <si>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</si>
  <si>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</si>
  <si>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</si>
  <si>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</si>
  <si>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</si>
  <si>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</si>
  <si>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</si>
  <si>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</si>
  <si>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</si>
  <si>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</si>
  <si>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</si>
  <si>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</si>
  <si>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</si>
  <si>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</si>
  <si>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</si>
  <si>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</si>
  <si>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</si>
  <si>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</si>
  <si>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</si>
  <si>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</si>
  <si>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</si>
  <si>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</si>
  <si>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</si>
  <si>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</si>
  <si>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</si>
  <si>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</si>
  <si>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</si>
  <si>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</si>
  <si>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</si>
  <si>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</si>
  <si>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</si>
  <si>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</si>
  <si>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</si>
  <si>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</si>
  <si>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</si>
  <si>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</si>
  <si>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</si>
  <si>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</si>
  <si>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</si>
  <si>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</si>
  <si>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</si>
  <si>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</si>
  <si>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</si>
  <si>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</si>
  <si>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</si>
  <si>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</si>
  <si>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</si>
  <si>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</si>
  <si>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</si>
  <si>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</si>
  <si>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</si>
  <si>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</si>
  <si>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</si>
  <si>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</si>
  <si>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</si>
  <si>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</si>
  <si>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</si>
  <si>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</si>
  <si>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</si>
  <si>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</si>
  <si>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</si>
  <si>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</si>
  <si>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</si>
  <si>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</si>
  <si>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</si>
  <si>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</si>
  <si>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</si>
  <si>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</si>
  <si>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</si>
  <si>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</si>
  <si>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</si>
  <si>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</si>
  <si>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</si>
  <si>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</si>
  <si>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</si>
  <si>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</si>
  <si>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</si>
  <si>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</si>
  <si>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</si>
  <si>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</si>
  <si>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</si>
  <si>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</si>
  <si>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</si>
  <si>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</si>
  <si>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</si>
  <si>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</si>
  <si>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</si>
  <si>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</si>
  <si>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</si>
  <si>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</si>
  <si>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</si>
  <si>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</si>
  <si>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</si>
  <si>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</si>
  <si>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</si>
  <si>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</si>
  <si>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</si>
  <si>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</si>
  <si>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</si>
  <si>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</si>
  <si>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</si>
  <si>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</si>
  <si>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</si>
  <si>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</si>
  <si>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</si>
  <si>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</si>
  <si>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</si>
  <si>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</si>
  <si>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</si>
  <si>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</si>
  <si>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</si>
  <si>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</si>
  <si>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</si>
  <si>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</si>
  <si>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</si>
  <si>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</si>
  <si>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</si>
  <si>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</si>
  <si>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</si>
  <si>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</si>
  <si>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</si>
  <si>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</si>
  <si>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</si>
  <si>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</si>
  <si>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</si>
  <si>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</si>
  <si>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</si>
  <si>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</si>
  <si>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</si>
  <si>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</si>
  <si>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</si>
  <si>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</si>
  <si>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</si>
  <si>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</si>
  <si>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</si>
  <si>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</si>
  <si>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</si>
  <si>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</si>
  <si>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</si>
  <si>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</si>
  <si>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</si>
  <si>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</si>
  <si>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</si>
  <si>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</si>
  <si>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</si>
  <si>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</si>
  <si>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</si>
  <si>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</si>
  <si>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</si>
  <si>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</si>
  <si>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</si>
  <si>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</si>
  <si>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</si>
  <si>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</si>
  <si>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</si>
  <si>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</si>
  <si>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</si>
  <si>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</si>
  <si>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</si>
  <si>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</si>
  <si>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</si>
  <si>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</si>
  <si>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</si>
  <si>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</si>
  <si>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</si>
  <si>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</si>
  <si>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</si>
  <si>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</si>
  <si>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</si>
  <si>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</si>
  <si>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</si>
  <si>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</si>
  <si>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</si>
  <si>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</si>
  <si>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</si>
  <si>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</si>
  <si>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</si>
  <si>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</si>
  <si>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</si>
  <si>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</si>
  <si>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</si>
  <si>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</si>
  <si>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</si>
  <si>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</si>
  <si>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</si>
  <si>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</si>
  <si>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</si>
  <si>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</si>
  <si>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</si>
  <si>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</si>
  <si>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</si>
  <si>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</si>
  <si>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</si>
  <si>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</si>
  <si>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</si>
  <si>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</si>
  <si>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</si>
  <si>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</si>
  <si>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</si>
  <si>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</si>
  <si>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</si>
  <si>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</si>
  <si>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</si>
  <si>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</si>
  <si>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</si>
  <si>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</si>
  <si>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</si>
  <si>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</si>
  <si>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</si>
  <si>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</si>
  <si>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</si>
  <si>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</si>
  <si>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</si>
  <si>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</si>
  <si>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</si>
  <si>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</si>
  <si>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</si>
  <si>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</si>
  <si>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</si>
  <si>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</si>
  <si>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</si>
  <si>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</si>
  <si>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</si>
  <si>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</si>
  <si>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</si>
  <si>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</si>
  <si>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</si>
  <si>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</si>
  <si>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</si>
  <si>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</si>
  <si>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</si>
  <si>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</si>
  <si>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</si>
  <si>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</si>
  <si>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</si>
  <si>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</si>
  <si>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</si>
  <si>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</si>
  <si>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</si>
  <si>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</si>
  <si>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</si>
  <si>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</si>
  <si>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</si>
  <si>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</si>
  <si>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</si>
  <si>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</si>
  <si>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</si>
  <si>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</si>
  <si>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</si>
  <si>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</si>
  <si>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</si>
  <si>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</si>
  <si>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</si>
  <si>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</si>
  <si>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</si>
  <si>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</si>
  <si>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</si>
  <si>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</si>
  <si>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</si>
  <si>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</si>
  <si>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</si>
  <si>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</si>
  <si>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</si>
  <si>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</si>
  <si>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</si>
  <si>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</si>
  <si>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</si>
  <si>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</si>
  <si>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</si>
  <si>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</si>
  <si>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</si>
  <si>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</si>
  <si>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</si>
  <si>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</si>
  <si>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</si>
  <si>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</si>
  <si>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</si>
  <si>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</si>
  <si>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</si>
  <si>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</si>
  <si>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</si>
  <si>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</si>
  <si>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</si>
  <si>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</si>
  <si>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</si>
  <si>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</si>
  <si>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</si>
  <si>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</si>
  <si>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</si>
  <si>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</si>
  <si>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</si>
  <si>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</si>
  <si>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</si>
  <si>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</si>
  <si>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</si>
  <si>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</si>
  <si>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</si>
  <si>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</si>
  <si>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</si>
  <si>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</si>
  <si>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</si>
  <si>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</si>
  <si>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</si>
  <si>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</si>
  <si>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</si>
  <si>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</si>
  <si>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</si>
  <si>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</si>
  <si>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</si>
  <si>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</si>
  <si>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</si>
  <si>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</si>
  <si>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</si>
  <si>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</si>
  <si>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</si>
  <si>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</si>
  <si>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</si>
  <si>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</si>
  <si>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</si>
  <si>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</si>
  <si>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</si>
  <si>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</si>
  <si>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</si>
  <si>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</si>
  <si>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</si>
  <si>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</si>
  <si>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</si>
  <si>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</si>
  <si>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</si>
  <si>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</si>
  <si>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</si>
  <si>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</si>
  <si>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</si>
  <si>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</si>
  <si>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</si>
  <si>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</si>
  <si>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</si>
  <si>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</si>
  <si>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</si>
  <si>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</si>
  <si>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</si>
  <si>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</si>
  <si>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</si>
  <si>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</si>
  <si>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</si>
  <si>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</si>
  <si>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</si>
  <si>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</si>
  <si>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</si>
  <si>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</si>
  <si>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</si>
  <si>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</si>
  <si>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</si>
  <si>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</si>
  <si>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</si>
  <si>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</si>
  <si>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</si>
  <si>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</si>
  <si>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</si>
  <si>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</si>
  <si>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</si>
  <si>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</si>
  <si>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</si>
  <si>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</si>
  <si>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</si>
  <si>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</si>
  <si>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</si>
  <si>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</si>
  <si>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</si>
  <si>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</si>
  <si>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</si>
  <si>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</si>
  <si>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</si>
  <si>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</si>
  <si>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</si>
  <si>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</si>
  <si>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</si>
  <si>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</si>
  <si>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</si>
  <si>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</si>
  <si>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</si>
  <si>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</si>
  <si>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</si>
  <si>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</si>
  <si>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</si>
  <si>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</si>
  <si>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</si>
  <si>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</si>
  <si>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</si>
  <si>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</si>
  <si>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</si>
  <si>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</si>
  <si>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</si>
  <si>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</si>
  <si>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</si>
  <si>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</si>
  <si>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</si>
  <si>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</si>
  <si>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</si>
  <si>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</si>
  <si>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</si>
  <si>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</si>
  <si>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</si>
  <si>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</si>
  <si>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</si>
  <si>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</si>
  <si>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</si>
  <si>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</si>
  <si>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</si>
  <si>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</si>
  <si>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</si>
  <si>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</si>
  <si>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</si>
  <si>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</si>
  <si>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</si>
  <si>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</si>
  <si>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</si>
  <si>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</si>
  <si>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</si>
  <si>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</si>
  <si>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</si>
  <si>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</si>
  <si>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</si>
  <si>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</si>
  <si>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</si>
  <si>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</si>
  <si>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</si>
  <si>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</si>
  <si>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</si>
  <si>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</si>
  <si>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</si>
  <si>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</si>
  <si>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</si>
  <si>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</si>
  <si>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</si>
  <si>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</si>
  <si>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</si>
  <si>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</si>
  <si>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</si>
  <si>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</si>
  <si>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</si>
  <si>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</si>
  <si>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</si>
  <si>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</si>
  <si>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</si>
  <si>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</si>
  <si>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</si>
  <si>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</si>
  <si>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</si>
  <si>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</si>
  <si>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</si>
  <si>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</si>
  <si>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</si>
  <si>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</si>
  <si>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</si>
  <si>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</si>
  <si>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</si>
  <si>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</si>
  <si>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</si>
  <si>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</si>
  <si>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</si>
  <si>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</si>
  <si>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</si>
  <si>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</si>
  <si>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</si>
  <si>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</si>
  <si>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</si>
  <si>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</si>
  <si>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</si>
  <si>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</si>
  <si>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</si>
  <si>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</si>
  <si>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</si>
  <si>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</si>
  <si>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</si>
  <si>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</si>
  <si>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</si>
  <si>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</si>
  <si>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</si>
  <si>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</si>
  <si>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</si>
  <si>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</si>
  <si>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</si>
  <si>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</si>
  <si>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</si>
  <si>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</si>
  <si>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</si>
  <si>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</si>
  <si>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</si>
  <si>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</si>
  <si>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</si>
  <si>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</si>
  <si>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</si>
  <si>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</si>
  <si>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</si>
  <si>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</si>
  <si>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</si>
  <si>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</si>
  <si>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</si>
  <si>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</si>
  <si>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</si>
  <si>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</si>
  <si>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</si>
  <si>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</si>
  <si>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</si>
  <si>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</si>
  <si>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</si>
  <si>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</si>
  <si>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</si>
  <si>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</si>
  <si>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</si>
  <si>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</si>
  <si>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</si>
  <si>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</si>
  <si>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</si>
  <si>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</si>
  <si>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</si>
  <si>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</si>
  <si>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</si>
  <si>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</si>
  <si>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</si>
  <si>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</si>
  <si>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</si>
  <si>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</si>
  <si>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</si>
  <si>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</si>
  <si>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</si>
  <si>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</si>
  <si>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</si>
  <si>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</si>
  <si>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</si>
  <si>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</si>
  <si>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</si>
  <si>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</si>
  <si>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</si>
  <si>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</si>
  <si>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</si>
  <si>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</si>
  <si>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</si>
  <si>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</si>
  <si>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</si>
  <si>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</si>
  <si>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</si>
  <si>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</si>
  <si>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</si>
  <si>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</si>
  <si>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</si>
  <si>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</si>
  <si>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</si>
  <si>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</si>
  <si>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</si>
  <si>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</si>
  <si>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</si>
  <si>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</si>
  <si>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</si>
  <si>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</si>
  <si>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</si>
  <si>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</si>
  <si>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</si>
  <si>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</si>
  <si>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</si>
  <si>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</si>
  <si>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</si>
  <si>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</si>
  <si>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</si>
  <si>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</si>
  <si>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</si>
  <si>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</si>
  <si>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</si>
  <si>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</si>
  <si>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</si>
  <si>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</si>
  <si>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</si>
  <si>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</si>
  <si>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</si>
  <si>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</si>
  <si>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</si>
  <si>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</si>
  <si>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</si>
  <si>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</si>
  <si>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</si>
  <si>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</si>
  <si>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</si>
  <si>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</si>
  <si>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</si>
  <si>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</si>
  <si>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</si>
  <si>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</si>
  <si>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</si>
  <si>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</si>
  <si>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</si>
  <si>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</si>
  <si>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</si>
  <si>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</si>
  <si>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</si>
  <si>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</si>
  <si>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</si>
  <si>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</si>
  <si>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</si>
  <si>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</si>
  <si>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</si>
  <si>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</si>
  <si>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</si>
  <si>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</si>
  <si>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</si>
  <si>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</si>
  <si>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</si>
  <si>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</si>
  <si>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</si>
  <si>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</si>
  <si>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</si>
  <si>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</si>
  <si>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</si>
  <si>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</si>
  <si>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</si>
  <si>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</si>
  <si>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</si>
  <si>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</si>
  <si>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</si>
  <si>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</si>
  <si>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</si>
  <si>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</si>
  <si>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</si>
  <si>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</si>
  <si>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</si>
  <si>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</si>
  <si>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</si>
  <si>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</si>
  <si>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</si>
  <si>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</si>
  <si>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</si>
  <si>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</si>
  <si>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</si>
  <si>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</si>
  <si>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</si>
  <si>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</si>
  <si>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</si>
  <si>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</si>
  <si>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</si>
  <si>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</si>
  <si>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</si>
  <si>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</si>
  <si>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</si>
  <si>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</si>
  <si>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</si>
  <si>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</si>
  <si>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</si>
  <si>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</si>
  <si>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</si>
  <si>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</si>
  <si>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</si>
  <si>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</si>
  <si>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</si>
  <si>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</si>
  <si>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</si>
  <si>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</si>
  <si>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</si>
  <si>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</si>
  <si>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</si>
  <si>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</si>
  <si>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</si>
  <si>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</si>
  <si>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</si>
  <si>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</si>
  <si>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</si>
  <si>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</si>
  <si>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</si>
  <si>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</si>
  <si>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</si>
  <si>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</si>
  <si>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</si>
  <si>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</si>
  <si>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</si>
  <si>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</si>
  <si>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</si>
  <si>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</si>
  <si>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</si>
  <si>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</si>
  <si>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</si>
  <si>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</si>
  <si>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</si>
  <si>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</si>
  <si>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</si>
  <si>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</si>
  <si>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</si>
  <si>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</si>
  <si>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</si>
  <si>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</si>
  <si>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</si>
  <si>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</si>
  <si>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</si>
  <si>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</si>
  <si>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</si>
  <si>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</si>
  <si>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</si>
  <si>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</si>
  <si>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</si>
  <si>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</si>
  <si>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</si>
  <si>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</si>
  <si>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</si>
  <si>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</si>
  <si>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</si>
  <si>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</si>
  <si>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</si>
  <si>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</si>
  <si>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</si>
  <si>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</si>
  <si>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</si>
  <si>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</si>
  <si>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</si>
  <si>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</si>
  <si>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</si>
  <si>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</si>
  <si>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</si>
  <si>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</si>
  <si>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</si>
  <si>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</si>
  <si>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</si>
  <si>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</si>
  <si>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</si>
  <si>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</si>
  <si>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</si>
  <si>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</si>
  <si>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</si>
  <si>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</si>
  <si>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</si>
  <si>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</si>
  <si>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</si>
  <si>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</si>
  <si>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</si>
  <si>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</si>
  <si>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</si>
  <si>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</si>
  <si>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</si>
  <si>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</si>
  <si>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</si>
  <si>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</si>
  <si>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</si>
  <si>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</si>
  <si>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</si>
  <si>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</si>
  <si>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</si>
  <si>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</si>
  <si>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</si>
  <si>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</si>
  <si>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</si>
  <si>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</si>
  <si>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</si>
  <si>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</si>
  <si>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</si>
  <si>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</si>
  <si>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</si>
  <si>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</si>
  <si>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</si>
  <si>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</si>
  <si>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</si>
  <si>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</si>
  <si>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</si>
  <si>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</si>
  <si>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</si>
  <si>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</si>
  <si>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</si>
  <si>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</si>
  <si>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</si>
  <si>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</si>
  <si>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</si>
  <si>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</si>
  <si>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</si>
  <si>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</si>
  <si>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</si>
  <si>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</si>
  <si>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</si>
  <si>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</si>
  <si>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</si>
  <si>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</si>
  <si>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</si>
  <si>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</si>
  <si>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</si>
  <si>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</si>
  <si>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</si>
  <si>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</si>
  <si>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</si>
  <si>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</si>
  <si>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</si>
  <si>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</si>
  <si>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</si>
  <si>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</si>
  <si>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</si>
  <si>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</si>
  <si>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</si>
  <si>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</si>
  <si>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</si>
  <si>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</si>
  <si>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</si>
  <si>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</si>
  <si>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</si>
  <si>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</si>
  <si>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</si>
  <si>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</si>
  <si>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</si>
  <si>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</si>
  <si>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</si>
  <si>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</si>
  <si>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</si>
  <si>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</si>
  <si>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</si>
  <si>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</si>
  <si>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</si>
  <si>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</si>
  <si>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</si>
  <si>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</si>
  <si>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</si>
  <si>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</si>
  <si>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</si>
  <si>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</si>
  <si>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</si>
  <si>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</si>
  <si>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</si>
  <si>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</si>
  <si>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</si>
  <si>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</si>
  <si>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</si>
  <si>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</si>
  <si>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</si>
  <si>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</si>
  <si>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</si>
  <si>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</si>
  <si>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</si>
  <si>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</si>
  <si>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</si>
  <si>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</si>
  <si>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</si>
  <si>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</si>
  <si>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</si>
  <si>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</si>
  <si>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</si>
  <si>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</si>
  <si>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</si>
  <si>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</si>
  <si>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</si>
  <si>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</si>
  <si>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</si>
  <si>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</si>
  <si>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</si>
  <si>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</si>
  <si>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</si>
  <si>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</si>
  <si>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</si>
  <si>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</si>
  <si>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</si>
  <si>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</si>
  <si>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</si>
  <si>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</si>
  <si>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</si>
  <si>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</si>
  <si>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</si>
  <si>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</si>
  <si>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</si>
  <si>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</si>
  <si>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</si>
  <si>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</si>
  <si>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</si>
  <si>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</si>
  <si>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</si>
  <si>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</si>
  <si>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</si>
  <si>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</si>
  <si>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</si>
  <si>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</si>
  <si>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</si>
  <si>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</si>
  <si>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</si>
  <si>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</si>
  <si>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</si>
  <si>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</si>
  <si>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</si>
  <si>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</si>
  <si>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</si>
  <si>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</si>
  <si>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</si>
  <si>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</si>
  <si>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</si>
  <si>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</si>
  <si>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</si>
  <si>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</si>
  <si>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</si>
  <si>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</si>
  <si>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</si>
  <si>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</si>
  <si>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</si>
  <si>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</si>
  <si>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</si>
  <si>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</si>
  <si>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</si>
  <si>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</si>
  <si>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</si>
  <si>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</si>
  <si>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</si>
  <si>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</si>
  <si>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</si>
  <si>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</si>
  <si>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</si>
  <si>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</si>
  <si>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</si>
  <si>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</si>
  <si>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</si>
  <si>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</si>
  <si>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</si>
  <si>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</si>
  <si>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</si>
  <si>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</si>
  <si>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</si>
  <si>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</si>
  <si>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</si>
  <si>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</si>
  <si>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</si>
  <si>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</si>
  <si>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</si>
  <si>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</si>
  <si>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</si>
  <si>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</si>
  <si>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</si>
  <si>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</si>
  <si>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</si>
  <si>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</si>
  <si>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</si>
  <si>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</si>
  <si>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</si>
  <si>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</si>
  <si>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</si>
  <si>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</si>
  <si>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</si>
  <si>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</si>
  <si>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</si>
  <si>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</si>
  <si>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</si>
  <si>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</si>
  <si>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</si>
  <si>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</si>
  <si>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</si>
  <si>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</si>
  <si>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</si>
  <si>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</si>
  <si>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</si>
  <si>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</si>
  <si>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</si>
  <si>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</si>
  <si>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</si>
  <si>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</si>
  <si>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</si>
  <si>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</si>
  <si>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</si>
  <si>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</si>
  <si>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</si>
  <si>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</si>
  <si>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</si>
  <si>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</si>
  <si>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</si>
  <si>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</si>
  <si>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</si>
  <si>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</si>
  <si>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</si>
  <si>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</si>
  <si>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</si>
  <si>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</si>
  <si>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</si>
  <si>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</si>
  <si>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</si>
  <si>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</si>
  <si>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</si>
  <si>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</si>
  <si>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</si>
  <si>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</si>
  <si>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</si>
  <si>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</si>
  <si>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</si>
  <si>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</si>
  <si>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</si>
  <si>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</si>
  <si>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</si>
  <si>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</si>
  <si>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</si>
  <si>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</si>
  <si>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</si>
  <si>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</si>
  <si>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</si>
  <si>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</si>
  <si>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</si>
  <si>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</si>
  <si>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</si>
  <si>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</si>
  <si>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</si>
  <si>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</si>
  <si>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</si>
  <si>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</si>
  <si>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</si>
  <si>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</si>
  <si>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</si>
  <si>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</si>
  <si>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</si>
  <si>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</si>
  <si>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</si>
  <si>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</si>
  <si>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</si>
  <si>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</si>
  <si>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</si>
  <si>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</si>
  <si>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</si>
  <si>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</si>
  <si>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</si>
  <si>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</si>
  <si>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</si>
  <si>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</si>
  <si>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</si>
  <si>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</si>
  <si>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</si>
  <si>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</si>
  <si>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</si>
  <si>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</si>
  <si>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</si>
  <si>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</si>
  <si>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</si>
  <si>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</si>
  <si>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</si>
  <si>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</si>
  <si>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</si>
  <si>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</si>
  <si>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</si>
  <si>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</si>
  <si>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</si>
  <si>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</si>
  <si>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</si>
  <si>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</si>
  <si>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</si>
  <si>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</si>
  <si>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</si>
  <si>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</si>
  <si>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</si>
  <si>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</si>
  <si>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</si>
  <si>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</si>
  <si>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</si>
  <si>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</si>
  <si>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</si>
  <si>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</si>
  <si>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</si>
  <si>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</si>
  <si>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</si>
  <si>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</si>
  <si>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</si>
  <si>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</si>
  <si>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</si>
  <si>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</si>
  <si>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</si>
  <si>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</si>
  <si>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</si>
  <si>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</si>
  <si>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</si>
  <si>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</si>
  <si>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</si>
  <si>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</si>
  <si>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</si>
  <si>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</si>
  <si>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</si>
  <si>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</si>
  <si>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</si>
  <si>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</si>
  <si>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</si>
  <si>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</si>
  <si>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</si>
  <si>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</si>
  <si>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</si>
  <si>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</si>
  <si>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</si>
  <si>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</si>
  <si>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</si>
  <si>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</si>
  <si>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</si>
  <si>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</si>
  <si>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</si>
  <si>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</si>
  <si>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</si>
  <si>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</si>
  <si>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</si>
  <si>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</si>
  <si>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</si>
  <si>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</si>
  <si>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</si>
  <si>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</si>
  <si>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</si>
  <si>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</si>
  <si>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</si>
  <si>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</si>
  <si>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</si>
  <si>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</si>
  <si>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</si>
  <si>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</si>
  <si>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</si>
  <si>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</si>
  <si>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</si>
  <si>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</si>
  <si>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</si>
  <si>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</si>
  <si>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</si>
  <si>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</si>
  <si>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</si>
  <si>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</si>
  <si>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</si>
  <si>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</si>
  <si>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</si>
  <si>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</si>
  <si>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</si>
  <si>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</si>
  <si>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</si>
  <si>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</si>
  <si>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</si>
  <si>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</si>
  <si>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</si>
  <si>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</si>
  <si>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</si>
  <si>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</si>
  <si>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</si>
  <si>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</si>
  <si>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</si>
  <si>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</si>
  <si>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</si>
  <si>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</si>
  <si>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</si>
  <si>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</si>
  <si>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</si>
  <si>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</si>
  <si>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</si>
  <si>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</si>
  <si>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</si>
  <si>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</si>
  <si>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</si>
  <si>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</si>
  <si>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</si>
  <si>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</si>
  <si>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</si>
  <si>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</si>
  <si>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</si>
  <si>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</si>
  <si>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</si>
  <si>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</si>
  <si>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</si>
  <si>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</si>
  <si>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</si>
  <si>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</si>
  <si>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</si>
  <si>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</si>
  <si>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</si>
  <si>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</si>
  <si>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</si>
  <si>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</si>
  <si>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</si>
  <si>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</si>
  <si>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</si>
  <si>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</si>
  <si>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</si>
  <si>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</si>
  <si>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</si>
  <si>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</si>
  <si>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</si>
  <si>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</si>
  <si>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</si>
  <si>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</si>
  <si>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</si>
  <si>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</si>
  <si>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</si>
  <si>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</si>
  <si>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</si>
  <si>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</si>
  <si>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</si>
  <si>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</si>
  <si>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</si>
  <si>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</si>
  <si>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</si>
  <si>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</si>
  <si>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</si>
  <si>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</si>
  <si>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</si>
  <si>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</si>
  <si>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</si>
  <si>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</si>
  <si>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</si>
  <si>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</si>
  <si>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</si>
  <si>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</si>
  <si>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</si>
  <si>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</si>
  <si>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</si>
  <si>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</si>
  <si>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</si>
  <si>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</si>
  <si>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</si>
  <si>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</si>
  <si>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</si>
  <si>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</si>
  <si>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</si>
  <si>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</si>
  <si>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</si>
  <si>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</si>
  <si>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</si>
  <si>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</si>
  <si>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</si>
  <si>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</si>
  <si>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</si>
  <si>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</si>
  <si>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</si>
  <si>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</si>
  <si>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</si>
  <si>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</si>
  <si>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</si>
  <si>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</si>
  <si>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</si>
  <si>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</si>
  <si>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</si>
  <si>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</si>
  <si>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</si>
  <si>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</si>
  <si>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</si>
  <si>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</si>
  <si>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</si>
  <si>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</si>
  <si>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</si>
  <si>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</si>
  <si>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</si>
  <si>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</si>
  <si>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</si>
  <si>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</si>
  <si>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</si>
  <si>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</si>
  <si>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</si>
  <si>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</si>
  <si>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</si>
  <si>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</si>
  <si>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</si>
  <si>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</si>
  <si>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</si>
  <si>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</si>
  <si>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</si>
  <si>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</si>
  <si>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</si>
  <si>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</si>
  <si>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</si>
  <si>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</si>
  <si>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</si>
  <si>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</si>
  <si>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</si>
  <si>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</si>
  <si>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</si>
  <si>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</si>
  <si>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</si>
  <si>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</si>
  <si>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</si>
  <si>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</si>
  <si>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</si>
  <si>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</si>
  <si>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</si>
  <si>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</si>
  <si>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</si>
  <si>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</si>
  <si>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</si>
  <si>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</si>
  <si>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</si>
  <si>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</si>
  <si>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</si>
  <si>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</si>
  <si>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</si>
  <si>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</si>
  <si>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</si>
  <si>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</si>
  <si>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</si>
  <si>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</si>
  <si>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</si>
  <si>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</si>
  <si>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</si>
  <si>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</si>
  <si>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</si>
  <si>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</si>
  <si>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</si>
  <si>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</si>
  <si>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</si>
  <si>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</si>
  <si>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</si>
  <si>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</si>
  <si>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</si>
  <si>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</si>
  <si>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</si>
  <si>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</si>
  <si>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</si>
  <si>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</si>
  <si>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</si>
  <si>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</si>
  <si>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</si>
  <si>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</si>
  <si>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</si>
  <si>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</si>
  <si>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</si>
  <si>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</si>
  <si>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</si>
  <si>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</si>
  <si>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</si>
  <si>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</si>
  <si>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</si>
  <si>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</si>
  <si>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</si>
  <si>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</si>
  <si>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</si>
  <si>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</si>
  <si>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</si>
  <si>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</si>
  <si>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</si>
  <si>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</si>
  <si>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</si>
  <si>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</si>
  <si>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</si>
  <si>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</si>
  <si>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</si>
  <si>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</si>
  <si>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</si>
  <si>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</si>
  <si>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</si>
  <si>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</si>
  <si>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</si>
  <si>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</si>
  <si>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</si>
  <si>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</si>
  <si>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</si>
  <si>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</si>
  <si>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</si>
  <si>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</si>
  <si>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</si>
  <si>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</si>
  <si>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</si>
  <si>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</si>
  <si>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</si>
  <si>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</si>
  <si>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</si>
  <si>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</si>
  <si>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</si>
  <si>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</si>
  <si>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</si>
  <si>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</si>
  <si>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</si>
  <si>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</si>
  <si>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</si>
  <si>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</si>
  <si>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</si>
  <si>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</si>
  <si>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</si>
  <si>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</si>
  <si>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</si>
  <si>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</si>
  <si>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</si>
  <si>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</si>
  <si>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</si>
  <si>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</si>
  <si>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</si>
  <si>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</si>
  <si>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</si>
  <si>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</si>
  <si>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</si>
  <si>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</si>
  <si>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</si>
  <si>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</si>
  <si>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</si>
  <si>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</si>
  <si>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</si>
  <si>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</si>
  <si>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</si>
  <si>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</si>
  <si>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</si>
  <si>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</si>
  <si>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</si>
  <si>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</si>
  <si>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</si>
  <si>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</si>
  <si>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</si>
  <si>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</si>
  <si>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</si>
  <si>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</si>
  <si>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</si>
  <si>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</si>
  <si>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</si>
  <si>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</si>
  <si>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</si>
  <si>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</si>
  <si>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</si>
  <si>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</si>
  <si>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</si>
  <si>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</si>
  <si>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</si>
  <si>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</si>
  <si>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</si>
  <si>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</si>
  <si>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</si>
  <si>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</si>
  <si>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</si>
  <si>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</si>
  <si>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</si>
  <si>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</si>
  <si>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</si>
  <si>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</si>
  <si>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</si>
  <si>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</si>
  <si>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</si>
  <si>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</si>
  <si>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</si>
  <si>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</si>
  <si>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</si>
  <si>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</si>
  <si>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</si>
  <si>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</si>
  <si>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</si>
  <si>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</si>
  <si>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</si>
  <si>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</si>
  <si>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</si>
  <si>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</si>
  <si>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</si>
  <si>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</si>
  <si>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</si>
  <si>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</si>
  <si>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</si>
  <si>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</si>
  <si>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</si>
  <si>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</si>
  <si>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</si>
  <si>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</si>
  <si>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</si>
  <si>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</si>
  <si>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</si>
  <si>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</si>
  <si>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</si>
  <si>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</si>
  <si>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</si>
  <si>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</si>
  <si>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</si>
  <si>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</si>
  <si>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</si>
  <si>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</si>
  <si>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</si>
  <si>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</si>
  <si>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</si>
  <si>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</si>
  <si>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</si>
  <si>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</si>
  <si>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</si>
  <si>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</si>
  <si>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</si>
  <si>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</si>
  <si>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</si>
  <si>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</si>
  <si>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</si>
  <si>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</si>
  <si>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</si>
  <si>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</si>
  <si>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</si>
  <si>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</si>
  <si>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</si>
  <si>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</si>
  <si>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</si>
  <si>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</si>
  <si>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</si>
  <si>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</si>
  <si>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</si>
  <si>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</si>
  <si>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</si>
  <si>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</si>
  <si>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</si>
  <si>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</si>
  <si>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</si>
  <si>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</si>
  <si>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</si>
  <si>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</si>
  <si>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</si>
  <si>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</si>
  <si>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</si>
  <si>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</si>
  <si>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</si>
  <si>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</si>
  <si>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</si>
  <si>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</si>
  <si>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</si>
  <si>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</si>
  <si>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</si>
  <si>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</si>
  <si>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</si>
  <si>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</si>
  <si>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</si>
  <si>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</si>
  <si>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</si>
  <si>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</si>
  <si>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</si>
  <si>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</si>
  <si>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</si>
  <si>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</si>
  <si>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</si>
  <si>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</si>
  <si>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</si>
  <si>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</si>
  <si>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</si>
  <si>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</si>
  <si>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</si>
  <si>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</si>
  <si>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</si>
  <si>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</si>
  <si>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</si>
  <si>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</si>
  <si>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</si>
  <si>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</si>
  <si>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</si>
  <si>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</si>
  <si>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</si>
  <si>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</si>
  <si>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</si>
  <si>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</si>
  <si>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</si>
  <si>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</si>
  <si>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</si>
  <si>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</si>
  <si>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</si>
  <si>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</si>
  <si>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</si>
  <si>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</si>
  <si>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</si>
  <si>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</si>
  <si>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</si>
  <si>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</si>
  <si>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</si>
  <si>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</si>
  <si>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</si>
  <si>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</si>
  <si>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</si>
  <si>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</si>
  <si>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</si>
  <si>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</si>
  <si>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</si>
  <si>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</si>
  <si>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</si>
  <si>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</si>
  <si>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</si>
  <si>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</si>
  <si>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</si>
  <si>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</si>
  <si>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</si>
  <si>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</si>
  <si>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</si>
  <si>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</si>
  <si>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</si>
  <si>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</si>
  <si>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</si>
  <si>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</si>
  <si>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</si>
  <si>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</si>
  <si>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</si>
  <si>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</si>
  <si>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</si>
  <si>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</si>
  <si>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</si>
  <si>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</si>
  <si>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</si>
  <si>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</si>
  <si>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</si>
  <si>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</si>
  <si>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</si>
  <si>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</si>
  <si>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</si>
  <si>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</si>
  <si>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</si>
  <si>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</si>
  <si>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</si>
  <si>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</si>
  <si>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</si>
  <si>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</si>
  <si>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</si>
  <si>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</si>
  <si>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</si>
  <si>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</si>
  <si>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</si>
  <si>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</si>
  <si>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</si>
  <si>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</si>
  <si>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</si>
  <si>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</si>
  <si>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</si>
  <si>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</si>
  <si>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</si>
  <si>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</si>
  <si>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</si>
  <si>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</si>
  <si>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</si>
  <si>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</si>
  <si>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</si>
  <si>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</si>
  <si>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</si>
  <si>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</si>
  <si>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</si>
  <si>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</si>
  <si>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</si>
  <si>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</si>
  <si>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</si>
  <si>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</si>
  <si>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</si>
  <si>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</si>
  <si>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</si>
  <si>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</si>
  <si>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</si>
  <si>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</si>
  <si>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</si>
  <si>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</si>
  <si>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</si>
  <si>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</si>
  <si>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</si>
  <si>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</si>
  <si>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</si>
  <si>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</si>
  <si>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</si>
  <si>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</si>
  <si>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</si>
  <si>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</si>
  <si>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</si>
  <si>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</si>
  <si>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</si>
  <si>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</si>
  <si>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</si>
  <si>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</si>
  <si>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</si>
  <si>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</si>
  <si>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</si>
  <si>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</si>
  <si>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</si>
  <si>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</si>
  <si>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</si>
  <si>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</si>
  <si>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</si>
  <si>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</si>
  <si>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</si>
  <si>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</si>
  <si>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</si>
  <si>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</si>
  <si>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</si>
  <si>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</si>
  <si>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</si>
  <si>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</si>
  <si>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</si>
  <si>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</si>
  <si>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</si>
  <si>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</si>
  <si>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</si>
  <si>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</si>
  <si>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</si>
  <si>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</si>
  <si>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</si>
  <si>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</si>
  <si>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</si>
  <si>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</si>
  <si>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</si>
  <si>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</si>
  <si>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</si>
  <si>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</si>
  <si>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</si>
  <si>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</si>
  <si>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</si>
  <si>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</si>
  <si>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</si>
  <si>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</si>
  <si>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</si>
  <si>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</si>
  <si>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</si>
  <si>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</si>
  <si>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</si>
  <si>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</si>
  <si>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</si>
  <si>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</si>
  <si>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</si>
  <si>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</si>
  <si>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</si>
  <si>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</si>
  <si>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</si>
  <si>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</si>
  <si>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</si>
  <si>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</si>
  <si>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</si>
  <si>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</si>
  <si>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</si>
  <si>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</si>
  <si>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</si>
  <si>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</si>
  <si>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</si>
  <si>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</si>
  <si>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</si>
  <si>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</si>
  <si>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</si>
  <si>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</si>
  <si>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</si>
  <si>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</si>
  <si>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</si>
  <si>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</si>
  <si>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</si>
  <si>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</si>
  <si>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</si>
  <si>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</si>
  <si>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</si>
  <si>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</si>
  <si>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</si>
  <si>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</si>
  <si>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</si>
  <si>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</si>
  <si>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</si>
  <si>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</si>
  <si>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</si>
  <si>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</si>
  <si>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</si>
  <si>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</si>
  <si>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</si>
  <si>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</si>
  <si>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</si>
  <si>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</si>
  <si>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</si>
  <si>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</si>
  <si>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</si>
  <si>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</si>
  <si>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</si>
  <si>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</si>
  <si>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</si>
  <si>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</si>
  <si>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</si>
  <si>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</si>
  <si>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</si>
  <si>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</si>
  <si>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</si>
  <si>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</si>
  <si>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</si>
  <si>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</si>
  <si>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</si>
  <si>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</si>
  <si>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</si>
  <si>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</si>
  <si>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</si>
  <si>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</si>
  <si>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</si>
  <si>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</si>
  <si>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</si>
  <si>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</si>
  <si>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</si>
  <si>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</si>
  <si>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</si>
  <si>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</si>
  <si>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</si>
  <si>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</si>
  <si>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</si>
  <si>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</si>
  <si>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</si>
  <si>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</si>
  <si>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</si>
  <si>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</si>
  <si>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</si>
  <si>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</si>
  <si>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</si>
  <si>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</si>
  <si>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</si>
  <si>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</si>
  <si>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</si>
  <si>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</si>
  <si>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</si>
  <si>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</si>
  <si>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</si>
  <si>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</si>
  <si>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</si>
  <si>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</si>
  <si>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</si>
  <si>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</si>
  <si>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</si>
  <si>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</si>
  <si>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</si>
  <si>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</si>
  <si>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</si>
  <si>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</si>
  <si>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</si>
  <si>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</si>
  <si>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</si>
  <si>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</si>
  <si>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</si>
  <si>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</si>
  <si>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</si>
  <si>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</si>
  <si>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</si>
  <si>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</si>
  <si>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</si>
  <si>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</si>
  <si>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</si>
  <si>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</si>
  <si>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</si>
  <si>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</si>
  <si>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</si>
  <si>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</si>
  <si>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</si>
  <si>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</si>
  <si>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</si>
  <si>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</si>
  <si>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</si>
  <si>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</si>
  <si>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</si>
  <si>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</si>
  <si>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</si>
  <si>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</si>
  <si>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</si>
  <si>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</si>
  <si>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</si>
  <si>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</si>
  <si>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</si>
  <si>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</si>
  <si>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</si>
  <si>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</si>
  <si>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</si>
  <si>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</si>
  <si>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</si>
  <si>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</si>
  <si>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</si>
  <si>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</si>
  <si>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</si>
  <si>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</si>
  <si>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</si>
  <si>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</si>
  <si>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</si>
  <si>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</si>
  <si>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</si>
  <si>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</si>
  <si>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</si>
  <si>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</si>
  <si>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</si>
  <si>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</si>
  <si>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</si>
  <si>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</si>
  <si>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</si>
  <si>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</si>
  <si>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</si>
  <si>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</si>
  <si>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</si>
  <si>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</si>
  <si>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</si>
  <si>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</si>
  <si>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</si>
  <si>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</si>
  <si>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</si>
  <si>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</si>
  <si>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</si>
  <si>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</si>
  <si>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</si>
  <si>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</si>
  <si>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</si>
  <si>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</si>
  <si>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</si>
  <si>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</si>
  <si>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</si>
  <si>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</si>
  <si>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</si>
  <si>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</si>
  <si>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</si>
  <si>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</si>
  <si>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</si>
  <si>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</si>
  <si>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</si>
  <si>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</si>
  <si>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</si>
  <si>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</si>
  <si>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</si>
  <si>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</si>
  <si>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</si>
  <si>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</si>
  <si>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</si>
  <si>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</si>
  <si>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</si>
  <si>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</si>
  <si>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</si>
  <si>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</si>
  <si>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</si>
  <si>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</si>
  <si>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</si>
  <si>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</si>
  <si>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</si>
  <si>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</si>
  <si>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</si>
  <si>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</si>
  <si>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</si>
  <si>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</si>
  <si>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</si>
  <si>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</si>
  <si>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</si>
  <si>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</si>
  <si>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</si>
  <si>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</si>
  <si>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</si>
  <si>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</si>
  <si>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</si>
  <si>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</si>
  <si>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</si>
  <si>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</si>
  <si>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</si>
  <si>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</si>
  <si>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</si>
  <si>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</si>
  <si>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</si>
  <si>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</si>
  <si>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</si>
  <si>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</si>
  <si>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</si>
  <si>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</si>
  <si>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</si>
  <si>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</si>
  <si>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</si>
  <si>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</si>
  <si>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</si>
  <si>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</si>
  <si>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</si>
  <si>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</si>
  <si>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</si>
  <si>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</si>
  <si>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</si>
  <si>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</si>
  <si>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</si>
  <si>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</si>
  <si>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</si>
  <si>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</si>
  <si>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</si>
  <si>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</si>
  <si>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</si>
  <si>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</si>
  <si>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</si>
  <si>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</si>
  <si>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</si>
  <si>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</si>
  <si>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</si>
  <si>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</si>
  <si>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</si>
  <si>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</si>
  <si>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</si>
  <si>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</si>
  <si>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</si>
  <si>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</si>
  <si>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</si>
  <si>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</si>
  <si>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</si>
  <si>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</si>
  <si>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</si>
  <si>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</si>
  <si>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</si>
  <si>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</si>
  <si>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</si>
  <si>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</si>
  <si>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</si>
  <si>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</si>
  <si>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</si>
  <si>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</si>
  <si>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</si>
  <si>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</si>
  <si>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</si>
  <si>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</si>
  <si>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</si>
  <si>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</si>
  <si>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</si>
  <si>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</si>
  <si>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</si>
  <si>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</si>
  <si>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</si>
  <si>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</si>
  <si>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</si>
  <si>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</si>
  <si>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</si>
  <si>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</si>
  <si>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</si>
  <si>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</si>
  <si>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</si>
  <si>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</si>
  <si>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</si>
  <si>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</si>
  <si>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</si>
  <si>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</si>
  <si>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</si>
  <si>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</si>
  <si>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</si>
  <si>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</si>
  <si>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</si>
  <si>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</si>
  <si>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</si>
  <si>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</si>
  <si>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</si>
  <si>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</si>
  <si>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</si>
  <si>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</si>
  <si>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</si>
  <si>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</si>
  <si>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</si>
  <si>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</si>
  <si>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</si>
  <si>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</si>
  <si>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</si>
  <si>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</si>
  <si>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</si>
  <si>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</si>
  <si>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</si>
  <si>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</si>
  <si>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</si>
  <si>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</si>
  <si>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</si>
  <si>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</si>
  <si>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</si>
  <si>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</si>
  <si>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</si>
  <si>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</si>
  <si>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</si>
  <si>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</si>
  <si>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</si>
  <si>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</si>
  <si>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</si>
  <si>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</si>
  <si>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</si>
  <si>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</si>
  <si>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</si>
  <si>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</si>
  <si>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</si>
  <si>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</si>
  <si>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</si>
  <si>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</si>
  <si>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</si>
  <si>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</si>
  <si>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</si>
  <si>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</si>
  <si>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</si>
  <si>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</si>
  <si>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</si>
  <si>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</si>
  <si>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</si>
  <si>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</si>
  <si>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</si>
  <si>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</si>
  <si>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</si>
  <si>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</si>
  <si>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</si>
  <si>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</si>
  <si>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</si>
  <si>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</si>
  <si>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</si>
  <si>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</si>
  <si>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</si>
  <si>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</si>
  <si>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</si>
  <si>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</si>
  <si>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</si>
  <si>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</si>
  <si>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</si>
  <si>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</si>
  <si>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</si>
  <si>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</si>
  <si>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</si>
  <si>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</si>
  <si>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</si>
  <si>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</si>
  <si>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</si>
  <si>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</si>
  <si>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</si>
  <si>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</si>
  <si>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</si>
  <si>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</si>
  <si>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</si>
  <si>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</si>
  <si>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</si>
  <si>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</si>
  <si>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</si>
  <si>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</si>
  <si>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</si>
  <si>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</si>
  <si>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</si>
  <si>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</si>
  <si>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</si>
  <si>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</si>
  <si>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</si>
  <si>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</si>
  <si>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</si>
  <si>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</si>
  <si>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</si>
  <si>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</si>
  <si>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</si>
  <si>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</si>
  <si>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</si>
  <si>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</si>
  <si>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</si>
  <si>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</si>
  <si>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</si>
  <si>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</si>
  <si>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</si>
  <si>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</si>
  <si>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</si>
  <si>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</si>
  <si>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</si>
  <si>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</si>
  <si>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</si>
  <si>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</si>
  <si>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</si>
  <si>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</si>
  <si>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</si>
  <si>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</si>
  <si>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</si>
  <si>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</si>
  <si>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</si>
  <si>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</si>
  <si>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</si>
  <si>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</si>
  <si>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</si>
  <si>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</si>
  <si>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</si>
  <si>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</si>
  <si>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</si>
  <si>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</si>
  <si>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</si>
  <si>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</si>
  <si>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</si>
  <si>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</si>
  <si>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</si>
  <si>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</si>
  <si>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</si>
  <si>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</si>
  <si>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</si>
  <si>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</si>
  <si>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</si>
  <si>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</si>
  <si>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</si>
  <si>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</si>
  <si>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</si>
  <si>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</si>
  <si>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</si>
  <si>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</si>
  <si>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</si>
  <si>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</si>
  <si>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</si>
  <si>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</si>
  <si>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</si>
  <si>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</si>
  <si>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</si>
  <si>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</si>
  <si>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</si>
  <si>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</si>
  <si>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</si>
  <si>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</si>
  <si>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</si>
  <si>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</si>
  <si>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</si>
  <si>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</si>
  <si>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</si>
  <si>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</si>
  <si>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</si>
  <si>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</si>
  <si>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</si>
  <si>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</si>
  <si>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</si>
  <si>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</si>
  <si>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</si>
  <si>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</si>
  <si>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</si>
  <si>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</si>
  <si>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</si>
  <si>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</si>
  <si>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</si>
  <si>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</si>
  <si>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</si>
  <si>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</si>
  <si>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</si>
  <si>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</si>
  <si>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</si>
  <si>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</si>
  <si>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</si>
  <si>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</si>
  <si>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</si>
  <si>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</si>
  <si>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</si>
  <si>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</si>
  <si>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</si>
  <si>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</si>
  <si>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</si>
  <si>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</si>
  <si>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</si>
  <si>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</si>
  <si>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</si>
  <si>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</si>
  <si>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</si>
  <si>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</si>
  <si>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</si>
  <si>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</si>
  <si>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</si>
  <si>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</si>
  <si>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</si>
  <si>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</si>
  <si>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</si>
  <si>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</si>
  <si>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</si>
  <si>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</si>
  <si>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</si>
  <si>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</si>
  <si>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</si>
  <si>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</si>
  <si>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</si>
  <si>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</si>
  <si>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</si>
  <si>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</si>
  <si>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</si>
  <si>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</si>
  <si>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</si>
  <si>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</si>
  <si>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</si>
  <si>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</si>
  <si>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</si>
  <si>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</si>
  <si>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</si>
  <si>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</si>
  <si>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</si>
  <si>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</si>
  <si>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</si>
  <si>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</si>
  <si>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</si>
  <si>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</si>
  <si>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</si>
  <si>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</si>
  <si>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</si>
  <si>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</si>
  <si>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</si>
  <si>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</si>
  <si>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</si>
  <si>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</si>
  <si>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</si>
  <si>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</si>
  <si>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</si>
  <si>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</si>
  <si>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</si>
  <si>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</si>
  <si>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</si>
  <si>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</si>
  <si>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</si>
  <si>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</si>
  <si>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</si>
  <si>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</si>
  <si>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</si>
  <si>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</si>
  <si>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</si>
  <si>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</si>
  <si>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</si>
  <si>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</si>
  <si>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</si>
  <si>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</si>
  <si>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</si>
  <si>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</si>
  <si>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</si>
  <si>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</si>
  <si>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</si>
  <si>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</si>
  <si>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</si>
  <si>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</si>
  <si>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</si>
  <si>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</si>
  <si>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</si>
  <si>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</si>
  <si>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</si>
  <si>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</si>
  <si>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</si>
  <si>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</si>
  <si>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</si>
  <si>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</si>
  <si>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</si>
  <si>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</si>
  <si>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</si>
  <si>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</si>
  <si>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</si>
  <si>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</si>
  <si>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</si>
  <si>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</si>
  <si>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</si>
  <si>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</si>
  <si>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</si>
  <si>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</si>
  <si>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</si>
  <si>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</si>
  <si>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</si>
  <si>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</si>
  <si>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</si>
  <si>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</si>
  <si>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</si>
  <si>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</si>
  <si>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</si>
  <si>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</si>
  <si>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</si>
  <si>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</si>
  <si>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</si>
  <si>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</si>
  <si>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</si>
  <si>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</si>
  <si>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</si>
  <si>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</si>
  <si>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</si>
  <si>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</si>
  <si>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</si>
  <si>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</si>
  <si>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</si>
  <si>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</si>
  <si>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</si>
  <si>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</si>
  <si>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</si>
  <si>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</si>
  <si>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</si>
  <si>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</si>
  <si>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</si>
  <si>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</si>
  <si>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</si>
  <si>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</si>
  <si>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</si>
  <si>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</si>
  <si>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</si>
  <si>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</si>
  <si>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</si>
  <si>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</si>
  <si>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</si>
  <si>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</si>
  <si>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</si>
  <si>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</si>
  <si>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</si>
  <si>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</si>
  <si>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</si>
  <si>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</si>
  <si>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</si>
  <si>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</si>
  <si>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</si>
  <si>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</si>
  <si>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</si>
  <si>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</si>
  <si>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</si>
  <si>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</si>
  <si>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</si>
  <si>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</si>
  <si>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</si>
  <si>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</si>
  <si>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</si>
  <si>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</si>
  <si>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</si>
  <si>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</si>
  <si>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</si>
  <si>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</si>
  <si>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</si>
  <si>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</si>
  <si>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</si>
  <si>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</si>
  <si>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</si>
  <si>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</si>
  <si>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</si>
  <si>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</si>
  <si>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</si>
  <si>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</si>
  <si>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</si>
  <si>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</si>
  <si>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</si>
  <si>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</si>
  <si>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</si>
  <si>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</si>
  <si>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</si>
  <si>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</si>
  <si>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</si>
  <si>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</si>
  <si>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</si>
  <si>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</si>
  <si>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</si>
  <si>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</si>
  <si>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</si>
  <si>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</si>
  <si>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</si>
  <si>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</si>
  <si>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</si>
  <si>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</si>
  <si>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</si>
  <si>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</si>
  <si>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</si>
  <si>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</si>
  <si>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</si>
  <si>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</si>
  <si>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</si>
  <si>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</si>
  <si>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</si>
  <si>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</si>
  <si>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</si>
  <si>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</si>
  <si>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</si>
  <si>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</si>
  <si>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</si>
  <si>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</si>
  <si>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</si>
  <si>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</si>
  <si>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</si>
  <si>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</si>
  <si>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</si>
  <si>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</si>
  <si>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</si>
  <si>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</si>
  <si>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</si>
  <si>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</si>
  <si>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</si>
  <si>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</si>
  <si>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</si>
  <si>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</si>
  <si>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</si>
  <si>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</si>
  <si>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</si>
  <si>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</si>
  <si>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</si>
  <si>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</si>
  <si>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</si>
  <si>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</si>
  <si>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</si>
  <si>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</si>
  <si>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</si>
  <si>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</si>
  <si>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</si>
  <si>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</si>
  <si>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</si>
  <si>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</si>
  <si>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</si>
  <si>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</si>
  <si>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</si>
  <si>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</si>
  <si>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</si>
  <si>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</si>
  <si>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</si>
  <si>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</si>
  <si>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</si>
  <si>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</si>
  <si>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</si>
  <si>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</si>
  <si>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</si>
  <si>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</si>
  <si>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</si>
  <si>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</si>
  <si>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</si>
  <si>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</si>
  <si>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</si>
  <si>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</si>
  <si>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</si>
  <si>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</si>
  <si>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</si>
  <si>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</si>
  <si>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</si>
  <si>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</si>
  <si>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</si>
  <si>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</si>
  <si>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</si>
  <si>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</si>
  <si>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</si>
  <si>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</si>
  <si>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</si>
  <si>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</si>
  <si>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</si>
  <si>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</si>
  <si>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</si>
  <si>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</si>
  <si>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</si>
  <si>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</si>
  <si>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</si>
  <si>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</si>
  <si>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</si>
  <si>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</si>
  <si>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</si>
  <si>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</si>
  <si>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</si>
  <si>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</si>
  <si>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</si>
  <si>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</si>
  <si>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</si>
  <si>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</si>
  <si>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</si>
  <si>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</si>
  <si>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</si>
  <si>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</si>
  <si>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</si>
  <si>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</si>
  <si>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</si>
  <si>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</si>
  <si>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</si>
  <si>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</si>
  <si>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</si>
  <si>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</si>
  <si>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</si>
  <si>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</si>
  <si>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</si>
  <si>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</si>
  <si>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</si>
  <si>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</si>
  <si>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</si>
  <si>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</si>
  <si>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</si>
  <si>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</si>
  <si>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</si>
  <si>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</si>
  <si>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</si>
  <si>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</si>
  <si>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</si>
  <si>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</si>
  <si>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</si>
  <si>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</si>
  <si>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</si>
  <si>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</si>
  <si>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</si>
  <si>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</si>
  <si>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</si>
  <si>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</si>
  <si>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</si>
  <si>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</si>
  <si>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</si>
  <si>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</si>
  <si>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</si>
  <si>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</si>
  <si>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</si>
  <si>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</si>
  <si>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</si>
  <si>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</si>
  <si>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</si>
  <si>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</si>
  <si>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</si>
  <si>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</si>
  <si>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</si>
  <si>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</si>
  <si>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</si>
  <si>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</si>
  <si>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</si>
  <si>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</si>
  <si>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</si>
  <si>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</si>
  <si>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</si>
  <si>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</si>
  <si>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</si>
  <si>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</si>
  <si>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</si>
  <si>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</si>
  <si>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</si>
  <si>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</si>
  <si>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</si>
  <si>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</si>
  <si>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</si>
  <si>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</si>
  <si>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</si>
  <si>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</si>
  <si>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</si>
  <si>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</si>
  <si>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</si>
  <si>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</si>
  <si>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</si>
  <si>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</si>
  <si>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</si>
  <si>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</si>
  <si>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</si>
  <si>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</si>
  <si>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</si>
  <si>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</si>
  <si>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</si>
  <si>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</si>
  <si>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</si>
  <si>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</si>
  <si>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</si>
  <si>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</si>
  <si>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</si>
  <si>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</si>
  <si>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</si>
  <si>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</si>
  <si>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</si>
  <si>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</si>
  <si>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</si>
  <si>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</si>
  <si>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</si>
  <si>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</si>
  <si>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</si>
  <si>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</si>
  <si>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</si>
  <si>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</si>
  <si>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</si>
  <si>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</si>
  <si>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</si>
  <si>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</si>
  <si>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</si>
  <si>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</si>
  <si>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</si>
  <si>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</si>
  <si>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</si>
  <si>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</si>
  <si>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</si>
  <si>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</si>
  <si>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</si>
  <si>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</si>
  <si>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</si>
  <si>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</si>
  <si>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</si>
  <si>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</si>
  <si>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</si>
  <si>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</si>
  <si>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</si>
  <si>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</si>
  <si>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</si>
  <si>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</si>
  <si>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</si>
  <si>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</si>
  <si>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</si>
  <si>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</si>
  <si>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</si>
  <si>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</si>
  <si>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</si>
  <si>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</si>
  <si>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</si>
  <si>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</si>
  <si>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</si>
  <si>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</si>
  <si>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</si>
  <si>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</si>
  <si>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</si>
  <si>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</si>
  <si>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</si>
  <si>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</si>
  <si>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</si>
  <si>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</si>
  <si>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</si>
  <si>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</si>
  <si>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</si>
  <si>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</si>
  <si>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</si>
  <si>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</si>
  <si>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</si>
  <si>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</si>
  <si>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</si>
  <si>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</si>
  <si>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</si>
  <si>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</si>
  <si>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</si>
  <si>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</si>
  <si>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</si>
  <si>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</si>
  <si>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</si>
  <si>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</si>
  <si>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</si>
  <si>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</si>
  <si>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</si>
  <si>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</si>
  <si>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</si>
  <si>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</si>
  <si>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</si>
  <si>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</si>
  <si>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</si>
  <si>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</si>
  <si>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</si>
  <si>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</si>
  <si>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</si>
  <si>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</si>
  <si>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</si>
  <si>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</si>
  <si>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</si>
  <si>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</si>
  <si>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</si>
  <si>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</si>
  <si>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</si>
  <si>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</si>
  <si>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</si>
  <si>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</si>
  <si>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</si>
  <si>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</si>
  <si>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</si>
  <si>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</si>
  <si>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</si>
  <si>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</si>
  <si>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</si>
  <si>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</si>
  <si>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</si>
  <si>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</si>
  <si>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</si>
  <si>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</si>
  <si>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</si>
  <si>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</si>
  <si>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</si>
  <si>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</si>
  <si>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</si>
  <si>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</si>
  <si>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</si>
  <si>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</si>
  <si>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</si>
  <si>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</si>
  <si>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</si>
  <si>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</si>
  <si>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</si>
  <si>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</si>
  <si>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</si>
  <si>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</si>
  <si>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</si>
  <si>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</si>
  <si>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</si>
  <si>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</si>
  <si>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</si>
  <si>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</si>
  <si>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</si>
  <si>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</si>
  <si>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</si>
  <si>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</si>
  <si>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</si>
  <si>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</si>
  <si>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</si>
  <si>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</si>
  <si>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</si>
  <si>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</si>
  <si>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</si>
  <si>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</si>
  <si>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</si>
  <si>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</si>
  <si>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</si>
  <si>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</si>
  <si>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</si>
  <si>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</si>
  <si>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</si>
  <si>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</si>
  <si>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</si>
  <si>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</si>
  <si>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</si>
  <si>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</si>
  <si>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</si>
  <si>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</si>
  <si>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</si>
  <si>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</si>
  <si>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</si>
  <si>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</si>
  <si>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</si>
  <si>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</si>
  <si>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</si>
  <si>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</si>
  <si>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</si>
  <si>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</si>
  <si>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</si>
  <si>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</si>
  <si>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</si>
  <si>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</si>
  <si>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</si>
  <si>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</si>
  <si>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</si>
  <si>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</si>
  <si>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</si>
  <si>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</si>
  <si>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</si>
  <si>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</si>
  <si>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</si>
  <si>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</si>
  <si>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</si>
  <si>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</si>
  <si>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</si>
  <si>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</si>
  <si>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</si>
  <si>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</si>
  <si>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</si>
  <si>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</si>
  <si>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</si>
  <si>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</si>
  <si>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</si>
  <si>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</si>
  <si>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</si>
  <si>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</si>
  <si>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</si>
  <si>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</si>
  <si>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</si>
  <si>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</si>
  <si>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</si>
  <si>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</si>
  <si>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</si>
  <si>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</si>
  <si>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</si>
  <si>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</si>
  <si>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</si>
  <si>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</si>
  <si>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</si>
  <si>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</si>
  <si>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</si>
  <si>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</si>
  <si>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</si>
  <si>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</si>
  <si>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</si>
  <si>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</si>
  <si>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</si>
  <si>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</si>
  <si>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</si>
  <si>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</si>
  <si>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</si>
  <si>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</si>
  <si>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</si>
  <si>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</si>
  <si>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</si>
  <si>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</si>
  <si>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</si>
  <si>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</si>
  <si>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</si>
  <si>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</si>
  <si>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</si>
  <si>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</si>
  <si>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</si>
  <si>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</si>
  <si>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</si>
  <si>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</si>
  <si>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</si>
  <si>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</si>
  <si>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</si>
  <si>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</si>
  <si>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</si>
  <si>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</si>
  <si>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</si>
  <si>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</si>
  <si>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</si>
  <si>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</si>
  <si>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</si>
  <si>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</si>
  <si>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</si>
  <si>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</si>
  <si>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</si>
  <si>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</si>
  <si>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</si>
  <si>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</si>
  <si>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</si>
  <si>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</si>
  <si>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</si>
  <si>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</si>
  <si>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</si>
  <si>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</si>
  <si>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</si>
  <si>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</si>
  <si>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</si>
  <si>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</si>
  <si>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</si>
  <si>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</si>
  <si>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</si>
  <si>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</si>
  <si>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</si>
  <si>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</si>
  <si>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</si>
  <si>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</si>
  <si>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</si>
  <si>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</si>
  <si>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</si>
  <si>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</si>
  <si>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</si>
  <si>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</si>
  <si>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</si>
  <si>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</si>
  <si>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</si>
  <si>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</si>
  <si>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</si>
  <si>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</si>
  <si>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</si>
  <si>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</si>
  <si>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</si>
  <si>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</si>
  <si>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</si>
  <si>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</si>
  <si>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</si>
  <si>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</si>
  <si>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</si>
  <si>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</si>
  <si>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</si>
  <si>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</si>
  <si>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</si>
  <si>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</si>
  <si>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</si>
  <si>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</si>
  <si>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</si>
  <si>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</si>
  <si>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</si>
  <si>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</si>
  <si>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</si>
  <si>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</si>
  <si>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</si>
  <si>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</si>
  <si>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</si>
  <si>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</si>
  <si>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</si>
  <si>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</si>
  <si>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</si>
  <si>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</si>
  <si>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</si>
  <si>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</si>
  <si>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</si>
  <si>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</si>
  <si>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</si>
  <si>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</si>
  <si>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</si>
  <si>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</si>
  <si>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</si>
  <si>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</si>
  <si>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</si>
  <si>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</si>
  <si>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</si>
  <si>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</si>
  <si>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</si>
  <si>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</si>
  <si>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</si>
  <si>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</si>
  <si>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</si>
  <si>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</si>
  <si>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</si>
  <si>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</si>
  <si>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</si>
  <si>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</si>
  <si>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</si>
  <si>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</si>
  <si>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</si>
  <si>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</si>
  <si>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</si>
  <si>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</si>
  <si>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</si>
  <si>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</si>
  <si>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</si>
  <si>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</si>
  <si>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</si>
  <si>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</si>
  <si>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</si>
  <si>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</si>
  <si>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</si>
  <si>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</si>
  <si>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</si>
  <si>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</si>
  <si>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</si>
  <si>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</si>
  <si>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</si>
  <si>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</si>
  <si>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</si>
  <si>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</si>
  <si>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</si>
  <si>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</si>
  <si>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</si>
  <si>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</si>
  <si>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</si>
  <si>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</si>
  <si>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</si>
  <si>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</si>
  <si>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</si>
  <si>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</si>
  <si>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</si>
  <si>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</si>
  <si>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</si>
  <si>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</si>
  <si>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</si>
  <si>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</si>
  <si>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</si>
  <si>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</si>
  <si>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</si>
  <si>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</si>
  <si>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</si>
  <si>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</si>
  <si>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</si>
  <si>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</si>
  <si>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</si>
  <si>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</si>
  <si>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</si>
  <si>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</si>
  <si>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</si>
  <si>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</si>
  <si>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</si>
  <si>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</si>
  <si>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</si>
  <si>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</si>
  <si>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</si>
  <si>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</si>
  <si>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</si>
  <si>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</si>
  <si>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</si>
  <si>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</si>
  <si>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</si>
  <si>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</si>
  <si>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</si>
  <si>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</si>
  <si>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</si>
  <si>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</si>
  <si>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</si>
  <si>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</si>
  <si>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</si>
  <si>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</si>
  <si>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</si>
  <si>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</si>
  <si>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</si>
  <si>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</si>
  <si>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</si>
  <si>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</si>
  <si>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</si>
  <si>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</si>
  <si>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</si>
  <si>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</si>
  <si>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</si>
  <si>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</si>
  <si>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</si>
  <si>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</si>
  <si>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</si>
  <si>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</si>
  <si>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</si>
  <si>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</si>
  <si>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</si>
  <si>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</si>
  <si>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</si>
  <si>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</si>
  <si>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</si>
  <si>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</si>
  <si>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</si>
  <si>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</si>
  <si>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</si>
  <si>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</si>
  <si>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</si>
  <si>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</si>
  <si>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</si>
  <si>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</si>
  <si>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</si>
  <si>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</si>
  <si>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</si>
  <si>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</si>
  <si>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</si>
  <si>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</si>
  <si>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</si>
  <si>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</si>
  <si>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</si>
  <si>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</si>
  <si>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</si>
  <si>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</si>
  <si>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</si>
  <si>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</si>
  <si>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</si>
  <si>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</si>
  <si>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</si>
  <si>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</si>
  <si>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</si>
  <si>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</si>
  <si>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</si>
  <si>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</si>
  <si>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</si>
  <si>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</si>
  <si>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</si>
  <si>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</si>
  <si>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</si>
  <si>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</si>
  <si>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</si>
  <si>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</si>
  <si>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</si>
  <si>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</si>
  <si>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</si>
  <si>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</si>
  <si>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</si>
  <si>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</si>
  <si>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</si>
  <si>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</si>
  <si>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</si>
  <si>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</si>
  <si>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</si>
  <si>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</si>
  <si>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</si>
  <si>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</si>
  <si>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</si>
  <si>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</si>
  <si>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</si>
  <si>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</si>
  <si>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</si>
  <si>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</si>
  <si>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</si>
  <si>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</si>
  <si>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</si>
  <si>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</si>
  <si>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</si>
  <si>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</si>
  <si>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</si>
  <si>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</si>
  <si>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</si>
  <si>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</si>
  <si>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</si>
  <si>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</si>
  <si>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</si>
  <si>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</si>
  <si>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</si>
  <si>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</si>
  <si>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</si>
  <si>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</si>
  <si>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</si>
  <si>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</si>
  <si>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</si>
  <si>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</si>
  <si>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</si>
  <si>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</si>
  <si>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</si>
  <si>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</si>
  <si>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</si>
  <si>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</si>
  <si>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</si>
  <si>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</si>
  <si>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</si>
  <si>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</si>
  <si>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</si>
  <si>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</si>
  <si>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</si>
  <si>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</si>
  <si>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</si>
  <si>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</si>
  <si>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</si>
  <si>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</si>
  <si>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</si>
  <si>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</si>
  <si>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</si>
  <si>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</si>
  <si>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</si>
  <si>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</si>
  <si>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</si>
  <si>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</si>
  <si>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</si>
  <si>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</si>
  <si>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</si>
  <si>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</si>
  <si>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</si>
  <si>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</si>
  <si>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</si>
  <si>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</si>
  <si>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</si>
  <si>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</si>
  <si>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</si>
  <si>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</si>
  <si>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</si>
  <si>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</si>
  <si>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</si>
  <si>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</si>
  <si>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</si>
  <si>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</si>
  <si>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</si>
  <si>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</si>
  <si>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</si>
  <si>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</si>
  <si>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</si>
  <si>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</si>
  <si>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</si>
  <si>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</si>
  <si>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</si>
  <si>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</si>
  <si>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</si>
  <si>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</si>
  <si>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</si>
  <si>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</si>
  <si>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</si>
  <si>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</si>
  <si>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</si>
  <si>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</si>
  <si>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</si>
  <si>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</si>
  <si>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</si>
  <si>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</si>
  <si>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</si>
  <si>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</si>
  <si>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</si>
  <si>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</si>
  <si>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</si>
  <si>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</si>
  <si>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</si>
  <si>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</si>
  <si>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</si>
  <si>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</si>
  <si>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</si>
  <si>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</si>
  <si>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</si>
  <si>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</si>
  <si>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</si>
  <si>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</si>
  <si>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</si>
  <si>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</si>
  <si>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</si>
  <si>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</si>
  <si>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</si>
  <si>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</si>
  <si>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</si>
  <si>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</si>
  <si>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</si>
  <si>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</si>
  <si>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</si>
  <si>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</si>
  <si>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</si>
  <si>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</si>
  <si>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</si>
  <si>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</si>
  <si>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</si>
  <si>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</si>
  <si>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</si>
  <si>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</si>
  <si>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</si>
  <si>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</si>
  <si>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</si>
  <si>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</si>
  <si>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</si>
  <si>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</si>
  <si>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</si>
  <si>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</si>
  <si>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</si>
  <si>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</si>
  <si>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</si>
  <si>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</si>
  <si>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</si>
  <si>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</si>
  <si>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</si>
  <si>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</si>
  <si>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</si>
  <si>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</si>
  <si>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</si>
  <si>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</si>
  <si>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</si>
  <si>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</si>
  <si>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</si>
  <si>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</si>
  <si>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</si>
  <si>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</si>
  <si>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</si>
  <si>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</si>
  <si>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</si>
  <si>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</si>
  <si>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</si>
  <si>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</si>
  <si>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</si>
  <si>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</si>
  <si>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</si>
  <si>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</si>
  <si>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</si>
  <si>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</si>
  <si>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</si>
  <si>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</si>
  <si>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</si>
  <si>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</si>
  <si>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</si>
  <si>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</si>
  <si>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</si>
  <si>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</si>
  <si>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</si>
  <si>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</si>
  <si>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</si>
  <si>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</si>
  <si>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</si>
  <si>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</si>
  <si>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</si>
  <si>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</si>
  <si>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</si>
  <si>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</si>
  <si>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</si>
  <si>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</si>
  <si>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</si>
  <si>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</si>
  <si>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</si>
  <si>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</si>
  <si>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</si>
  <si>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</si>
  <si>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</si>
  <si>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</si>
  <si>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</si>
  <si>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</si>
  <si>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</si>
  <si>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</si>
  <si>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</si>
  <si>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</si>
  <si>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</si>
  <si>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</si>
  <si>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</si>
  <si>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</si>
  <si>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</si>
  <si>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</si>
  <si>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</si>
  <si>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</si>
  <si>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</si>
  <si>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</si>
  <si>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</si>
  <si>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</si>
  <si>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</si>
  <si>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</si>
  <si>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</si>
  <si>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</si>
  <si>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</si>
  <si>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</si>
  <si>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</si>
  <si>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</si>
  <si>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</si>
  <si>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</si>
  <si>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</si>
  <si>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</si>
  <si>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</si>
  <si>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</si>
  <si>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</si>
  <si>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</si>
  <si>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</si>
  <si>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</si>
  <si>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</si>
  <si>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</si>
  <si>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</si>
  <si>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</si>
  <si>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</si>
  <si>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</si>
  <si>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</si>
  <si>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</si>
  <si>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</si>
  <si>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</si>
  <si>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</si>
  <si>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</si>
  <si>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</si>
  <si>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</si>
  <si>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</si>
  <si>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</si>
  <si>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</si>
  <si>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</si>
  <si>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</si>
  <si>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</si>
  <si>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</si>
  <si>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</si>
  <si>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</si>
  <si>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</si>
  <si>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</si>
  <si>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</si>
  <si>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</si>
  <si>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</si>
  <si>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</si>
  <si>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</si>
  <si>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</si>
  <si>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</si>
  <si>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</si>
  <si>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</si>
  <si>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</si>
  <si>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</si>
  <si>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</si>
  <si>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</si>
  <si>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</si>
  <si>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</si>
  <si>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</si>
  <si>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</si>
  <si>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</si>
  <si>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</si>
  <si>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</si>
  <si>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</si>
  <si>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</si>
  <si>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</si>
  <si>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</si>
  <si>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</si>
  <si>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</si>
  <si>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</si>
  <si>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</si>
  <si>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</si>
  <si>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</si>
  <si>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</si>
  <si>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</si>
  <si>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</si>
  <si>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</si>
  <si>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</si>
  <si>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</si>
  <si>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</si>
  <si>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</si>
  <si>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</si>
  <si>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</si>
  <si>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</si>
  <si>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</si>
  <si>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</si>
  <si>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</si>
  <si>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</si>
  <si>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</si>
  <si>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</si>
  <si>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</si>
  <si>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</si>
  <si>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</si>
  <si>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</si>
  <si>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</si>
  <si>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</si>
  <si>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</si>
  <si>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</si>
  <si>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</si>
  <si>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</si>
  <si>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</si>
  <si>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</si>
  <si>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</si>
  <si>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</si>
  <si>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</si>
  <si>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</si>
  <si>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</si>
  <si>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</si>
  <si>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</si>
  <si>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</si>
  <si>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</si>
  <si>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</si>
  <si>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</si>
  <si>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</si>
  <si>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</si>
  <si>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</si>
  <si>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</si>
  <si>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</si>
  <si>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</si>
  <si>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</si>
  <si>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</si>
  <si>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</si>
  <si>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</si>
  <si>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</si>
  <si>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</si>
  <si>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</si>
  <si>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</si>
  <si>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</si>
  <si>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</si>
  <si>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</si>
  <si>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</si>
  <si>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</si>
  <si>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</si>
  <si>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</si>
  <si>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</si>
  <si>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</si>
  <si>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</si>
  <si>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</si>
  <si>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</si>
  <si>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</si>
  <si>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</si>
  <si>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</si>
  <si>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</si>
  <si>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</si>
  <si>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</si>
  <si>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</si>
  <si>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</si>
  <si>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</si>
  <si>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</si>
  <si>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</si>
  <si>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</si>
  <si>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</si>
  <si>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</si>
  <si>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</si>
  <si>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</si>
  <si>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</si>
  <si>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</si>
  <si>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</si>
  <si>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</si>
  <si>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</si>
  <si>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</si>
  <si>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</si>
  <si>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</si>
  <si>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</si>
  <si>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</si>
  <si>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</si>
  <si>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</si>
  <si>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</si>
  <si>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</si>
  <si>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</si>
  <si>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</si>
  <si>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</si>
  <si>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</si>
  <si>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</si>
  <si>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</si>
  <si>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</si>
  <si>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</si>
  <si>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</si>
  <si>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</si>
  <si>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</si>
  <si>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</si>
  <si>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</si>
  <si>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</si>
  <si>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</si>
  <si>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</si>
  <si>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</si>
  <si>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</si>
  <si>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</si>
  <si>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</si>
  <si>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</si>
  <si>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</si>
  <si>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</si>
  <si>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</si>
  <si>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</si>
  <si>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</si>
  <si>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</si>
  <si>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</si>
  <si>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</si>
  <si>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</si>
  <si>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</si>
  <si>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</si>
  <si>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</si>
  <si>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</si>
  <si>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</si>
  <si>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</si>
  <si>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</si>
  <si>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</si>
  <si>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</si>
  <si>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</si>
  <si>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</si>
  <si>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</si>
  <si>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</si>
  <si>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</si>
  <si>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</si>
  <si>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</si>
  <si>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</si>
  <si>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</si>
  <si>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</si>
  <si>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</si>
  <si>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</si>
  <si>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</si>
  <si>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</si>
  <si>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</si>
  <si>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</si>
  <si>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</si>
  <si>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</si>
  <si>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</si>
  <si>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</si>
  <si>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</si>
  <si>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</si>
  <si>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</si>
  <si>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</si>
  <si>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</si>
  <si>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</si>
  <si>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</si>
  <si>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</si>
  <si>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</si>
  <si>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</si>
  <si>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</si>
  <si>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</si>
  <si>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</si>
  <si>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</si>
  <si>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</si>
  <si>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</si>
  <si>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</si>
  <si>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</si>
  <si>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</si>
  <si>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</si>
  <si>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</si>
  <si>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</si>
  <si>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</si>
  <si>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</si>
  <si>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</si>
  <si>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</si>
  <si>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</si>
  <si>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</si>
  <si>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</si>
  <si>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</si>
  <si>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</si>
  <si>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</si>
  <si>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</si>
  <si>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</si>
  <si>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</si>
  <si>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</si>
  <si>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</si>
  <si>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</si>
  <si>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</si>
  <si>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</si>
  <si>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</si>
  <si>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</si>
  <si>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</si>
  <si>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</si>
  <si>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</si>
  <si>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</si>
  <si>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</si>
  <si>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</si>
  <si>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</si>
  <si>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</si>
  <si>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</si>
  <si>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</si>
  <si>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</si>
  <si>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</si>
  <si>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</si>
  <si>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</si>
  <si>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</si>
  <si>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</si>
  <si>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</si>
  <si>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</si>
  <si>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</si>
  <si>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</si>
  <si>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</si>
  <si>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</si>
  <si>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</si>
  <si>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</si>
  <si>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</si>
  <si>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</si>
  <si>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</si>
  <si>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</si>
  <si>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</si>
  <si>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</si>
  <si>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</si>
  <si>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</si>
  <si>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</si>
  <si>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</si>
  <si>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</si>
  <si>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</si>
  <si>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</si>
  <si>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</si>
  <si>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</si>
  <si>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</si>
  <si>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</si>
  <si>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</si>
  <si>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</si>
  <si>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</si>
  <si>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</si>
  <si>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</si>
  <si>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</si>
  <si>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</si>
  <si>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</si>
  <si>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</si>
  <si>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</si>
  <si>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</si>
  <si>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</si>
  <si>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</si>
  <si>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</si>
  <si>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</si>
  <si>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</si>
  <si>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</si>
  <si>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</si>
  <si>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</si>
  <si>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</si>
  <si>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</si>
  <si>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</si>
  <si>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</si>
  <si>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</si>
  <si>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</si>
  <si>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</si>
  <si>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</si>
  <si>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</si>
  <si>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</si>
  <si>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</si>
  <si>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</si>
  <si>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</si>
  <si>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</si>
  <si>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</si>
  <si>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</si>
  <si>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</si>
  <si>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</si>
  <si>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</si>
  <si>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</si>
  <si>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</si>
  <si>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</si>
  <si>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</si>
  <si>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</si>
  <si>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</si>
  <si>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</si>
  <si>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</si>
  <si>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</si>
  <si>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</si>
  <si>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</si>
  <si>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</si>
  <si>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</si>
  <si>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</si>
  <si>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</si>
  <si>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</si>
  <si>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</si>
  <si>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</si>
  <si>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</si>
  <si>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</si>
  <si>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</si>
  <si>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</si>
  <si>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</si>
  <si>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</si>
  <si>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</si>
  <si>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</si>
  <si>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</si>
  <si>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</si>
  <si>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</si>
  <si>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</si>
  <si>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</si>
  <si>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</si>
  <si>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</si>
  <si>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</si>
  <si>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</si>
  <si>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</si>
  <si>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</si>
  <si>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</si>
  <si>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</si>
  <si>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</si>
  <si>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</si>
  <si>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</si>
  <si>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</si>
  <si>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</si>
  <si>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</si>
  <si>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</si>
  <si>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</si>
  <si>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</si>
  <si>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</si>
  <si>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</si>
  <si>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</si>
  <si>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</si>
  <si>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</si>
  <si>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</si>
  <si>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</si>
  <si>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</si>
  <si>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</si>
  <si>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</si>
  <si>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</si>
  <si>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</si>
  <si>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</si>
  <si>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</si>
  <si>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</si>
  <si>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</si>
  <si>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</si>
  <si>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</si>
  <si>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</si>
  <si>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</si>
  <si>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</si>
  <si>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</si>
  <si>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</si>
  <si>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</si>
  <si>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</si>
  <si>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</si>
  <si>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</si>
  <si>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</si>
  <si>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</si>
  <si>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</si>
  <si>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</si>
  <si>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</si>
  <si>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</si>
  <si>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</si>
  <si>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</si>
  <si>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</si>
  <si>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</si>
  <si>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</si>
  <si>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</si>
  <si>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</si>
  <si>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</si>
  <si>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</si>
  <si>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</si>
  <si>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</si>
  <si>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</si>
  <si>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</si>
  <si>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</si>
  <si>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</si>
  <si>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</si>
  <si>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</si>
  <si>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</si>
  <si>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</si>
  <si>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</si>
  <si>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</si>
  <si>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</si>
  <si>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</si>
  <si>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</si>
  <si>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</si>
  <si>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</si>
  <si>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</si>
  <si>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</si>
  <si>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</si>
  <si>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</si>
  <si>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</si>
  <si>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</si>
  <si>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</si>
  <si>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</si>
  <si>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</si>
  <si>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</si>
  <si>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</si>
  <si>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</si>
  <si>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</si>
  <si>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</si>
  <si>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</si>
  <si>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</si>
  <si>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</si>
  <si>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</si>
  <si>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</si>
  <si>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</si>
  <si>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</si>
  <si>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</si>
  <si>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</si>
  <si>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</si>
  <si>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</si>
  <si>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</si>
  <si>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</si>
  <si>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</si>
  <si>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</si>
  <si>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</si>
  <si>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</si>
  <si>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</si>
  <si>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</si>
  <si>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</si>
  <si>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</si>
  <si>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</si>
  <si>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</si>
  <si>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</si>
  <si>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</si>
  <si>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</si>
  <si>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</si>
  <si>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</si>
  <si>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</si>
  <si>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</si>
  <si>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</si>
  <si>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</si>
  <si>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</si>
  <si>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</si>
  <si>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</si>
  <si>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</si>
  <si>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</si>
  <si>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</si>
  <si>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</si>
  <si>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</si>
  <si>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</si>
  <si>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</si>
  <si>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</si>
  <si>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</si>
  <si>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</si>
  <si>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</si>
  <si>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</si>
  <si>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</si>
  <si>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</si>
  <si>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</si>
  <si>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</si>
  <si>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</si>
  <si>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</si>
  <si>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</si>
  <si>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</si>
  <si>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</si>
  <si>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</si>
  <si>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</si>
  <si>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</si>
  <si>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</si>
  <si>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</si>
  <si>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</si>
  <si>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</si>
  <si>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</si>
  <si>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</si>
  <si>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</si>
  <si>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</si>
  <si>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</si>
  <si>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</si>
  <si>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</si>
  <si>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</si>
  <si>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</si>
  <si>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</si>
  <si>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</si>
  <si>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</si>
  <si>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</si>
  <si>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</si>
  <si>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</si>
  <si>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</si>
  <si>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</si>
  <si>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</si>
  <si>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</si>
  <si>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</si>
  <si>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</si>
  <si>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</si>
  <si>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</si>
  <si>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</si>
  <si>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</si>
  <si>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</si>
  <si>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</si>
  <si>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</si>
  <si>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</si>
  <si>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</si>
  <si>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</si>
  <si>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</si>
  <si>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</si>
  <si>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</si>
  <si>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</si>
  <si>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</si>
  <si>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</si>
  <si>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</si>
  <si>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</si>
  <si>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</si>
  <si>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</si>
  <si>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</si>
  <si>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</si>
  <si>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</si>
  <si>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</si>
  <si>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</si>
  <si>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</si>
  <si>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</si>
  <si>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</si>
  <si>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</si>
  <si>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</si>
  <si>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</si>
  <si>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</si>
  <si>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</si>
  <si>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</si>
  <si>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</si>
  <si>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</si>
  <si>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</si>
  <si>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</si>
  <si>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</si>
  <si>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</si>
  <si>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</si>
  <si>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</si>
  <si>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</si>
  <si>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</si>
  <si>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</si>
  <si>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</si>
  <si>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</si>
  <si>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</si>
  <si>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</si>
  <si>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</si>
  <si>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</si>
  <si>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</si>
  <si>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</si>
  <si>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</si>
  <si>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</si>
  <si>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</si>
  <si>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</si>
  <si>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</si>
  <si>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</si>
  <si>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</si>
  <si>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</si>
  <si>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</si>
  <si>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</si>
  <si>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</si>
  <si>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</si>
  <si>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</si>
  <si>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</si>
  <si>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</si>
  <si>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</si>
  <si>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</si>
  <si>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</si>
  <si>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</si>
  <si>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</si>
  <si>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</si>
  <si>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</si>
  <si>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</si>
  <si>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</si>
  <si>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</si>
  <si>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</si>
  <si>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</si>
  <si>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</si>
  <si>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</si>
  <si>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</si>
  <si>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</si>
  <si>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</si>
  <si>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</si>
  <si>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</si>
  <si>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</si>
  <si>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</si>
  <si>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</si>
  <si>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</si>
  <si>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</si>
  <si>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</si>
  <si>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</si>
  <si>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</si>
  <si>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</si>
  <si>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</si>
  <si>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</si>
  <si>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</si>
  <si>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</si>
  <si>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</si>
  <si>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</si>
  <si>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</si>
  <si>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</si>
  <si>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</si>
  <si>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</si>
  <si>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</si>
  <si>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</si>
  <si>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</si>
  <si>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</si>
  <si>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</si>
  <si>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</si>
  <si>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</si>
  <si>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</si>
  <si>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</si>
  <si>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</si>
  <si>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</si>
  <si>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</si>
  <si>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</si>
  <si>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</si>
  <si>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</si>
  <si>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</si>
  <si>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</si>
  <si>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</si>
  <si>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</si>
  <si>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</si>
  <si>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</si>
  <si>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</si>
  <si>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</si>
  <si>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</si>
  <si>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</si>
  <si>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</si>
  <si>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</si>
  <si>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</si>
  <si>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</si>
  <si>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</si>
  <si>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</si>
  <si>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</si>
  <si>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</si>
  <si>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</si>
  <si>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</si>
  <si>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</si>
  <si>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</si>
  <si>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</si>
  <si>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</si>
  <si>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</si>
  <si>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</si>
  <si>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</si>
  <si>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</si>
  <si>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</si>
  <si>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</si>
  <si>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</si>
  <si>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</si>
  <si>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</si>
  <si>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</si>
  <si>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</si>
  <si>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</si>
  <si>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</si>
  <si>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</si>
  <si>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</si>
  <si>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</si>
  <si>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</si>
  <si>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</si>
  <si>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</si>
  <si>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</si>
  <si>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</si>
  <si>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</si>
  <si>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</si>
  <si>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</si>
  <si>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</si>
  <si>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</si>
  <si>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</si>
  <si>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</si>
  <si>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</si>
  <si>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</si>
  <si>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</si>
  <si>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</si>
  <si>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</si>
  <si>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</si>
  <si>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</si>
  <si>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</si>
  <si>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</si>
  <si>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</si>
  <si>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</si>
  <si>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</si>
  <si>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</si>
  <si>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</si>
  <si>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</si>
  <si>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</si>
  <si>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</si>
  <si>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</si>
  <si>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</si>
  <si>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</si>
  <si>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</si>
  <si>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</si>
  <si>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</si>
  <si>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</si>
  <si>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</si>
  <si>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</si>
  <si>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</si>
  <si>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</si>
  <si>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</si>
  <si>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</si>
  <si>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</si>
  <si>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</si>
  <si>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</si>
  <si>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</si>
  <si>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</si>
  <si>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</si>
  <si>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</si>
  <si>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</si>
  <si>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</si>
  <si>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</si>
  <si>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</si>
  <si>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</si>
  <si>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</si>
  <si>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</si>
  <si>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</si>
  <si>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</si>
  <si>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</si>
  <si>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</si>
  <si>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</si>
  <si>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</si>
  <si>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</si>
  <si>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</si>
  <si>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</si>
  <si>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</si>
  <si>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</si>
  <si>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</si>
  <si>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</si>
  <si>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</si>
  <si>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</si>
  <si>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</si>
  <si>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</si>
  <si>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</si>
  <si>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</si>
  <si>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</si>
  <si>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</si>
  <si>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</si>
  <si>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</si>
  <si>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</si>
  <si>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</si>
  <si>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</si>
  <si>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</si>
  <si>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</si>
  <si>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</si>
  <si>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</si>
  <si>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</si>
  <si>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</si>
  <si>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</si>
  <si>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</si>
  <si>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</si>
  <si>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</si>
  <si>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</si>
  <si>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</si>
  <si>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</si>
  <si>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</si>
  <si>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</si>
  <si>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</si>
  <si>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</si>
  <si>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</si>
  <si>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</si>
  <si>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</si>
  <si>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</si>
  <si>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</si>
  <si>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</si>
  <si>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</si>
  <si>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</si>
  <si>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</si>
  <si>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</si>
  <si>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</si>
  <si>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</si>
  <si>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</si>
  <si>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</si>
  <si>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</si>
  <si>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</si>
  <si>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</si>
  <si>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</si>
  <si>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</si>
  <si>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</si>
  <si>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</si>
  <si>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</si>
  <si>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</si>
  <si>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</si>
  <si>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</si>
  <si>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</si>
  <si>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</si>
  <si>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</si>
  <si>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</si>
  <si>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</si>
  <si>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</si>
  <si>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</si>
  <si>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</si>
  <si>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</si>
  <si>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</si>
  <si>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</si>
  <si>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</si>
  <si>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</si>
  <si>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</si>
  <si>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</si>
  <si>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</si>
  <si>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</si>
  <si>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</si>
  <si>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</si>
  <si>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</si>
  <si>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</si>
  <si>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</si>
  <si>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</si>
  <si>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</si>
  <si>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</si>
  <si>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</si>
  <si>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</si>
  <si>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</si>
  <si>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</si>
  <si>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</si>
  <si>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</si>
  <si>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</si>
  <si>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</si>
  <si>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</si>
  <si>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</si>
  <si>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</si>
  <si>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</si>
  <si>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</si>
  <si>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</si>
  <si>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</si>
  <si>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</si>
  <si>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</si>
  <si>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</si>
  <si>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</si>
  <si>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</si>
  <si>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</si>
  <si>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</si>
  <si>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</si>
  <si>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</si>
  <si>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</si>
  <si>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</si>
  <si>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</si>
  <si>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</si>
  <si>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</si>
  <si>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</si>
  <si>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</si>
  <si>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</si>
  <si>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</si>
  <si>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</si>
  <si>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</si>
  <si>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</si>
  <si>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</si>
  <si>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</si>
  <si>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</si>
  <si>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</si>
  <si>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</si>
  <si>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</si>
  <si>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</si>
  <si>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</si>
  <si>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</si>
  <si>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</si>
  <si>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</si>
  <si>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</si>
  <si>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</si>
  <si>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</si>
  <si>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</si>
  <si>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</si>
  <si>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</si>
  <si>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</si>
  <si>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</si>
  <si>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</si>
  <si>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</si>
  <si>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</si>
  <si>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</si>
  <si>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</si>
  <si>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</si>
  <si>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</si>
  <si>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</si>
  <si>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</si>
  <si>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</si>
  <si>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</si>
  <si>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</si>
  <si>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</si>
  <si>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</si>
  <si>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</si>
  <si>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</si>
  <si>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</si>
  <si>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</si>
  <si>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</si>
  <si>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</si>
  <si>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</si>
  <si>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</si>
  <si>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</si>
  <si>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</si>
  <si>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</si>
  <si>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</si>
  <si>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</si>
  <si>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</si>
  <si>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</si>
  <si>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</si>
  <si>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</si>
  <si>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</si>
  <si>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</si>
  <si>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</si>
  <si>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</si>
  <si>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</si>
  <si>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</si>
  <si>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</si>
  <si>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</si>
  <si>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</si>
  <si>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</si>
  <si>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</si>
  <si>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</si>
  <si>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</si>
  <si>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</si>
  <si>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</si>
  <si>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</si>
  <si>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</si>
  <si>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</si>
  <si>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</si>
  <si>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</si>
  <si>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</si>
  <si>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</si>
  <si>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</si>
  <si>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</si>
  <si>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</si>
  <si>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</si>
  <si>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</si>
  <si>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</si>
  <si>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</si>
  <si>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</si>
  <si>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</si>
  <si>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</si>
  <si>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</si>
  <si>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</si>
  <si>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</si>
  <si>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</si>
  <si>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</si>
  <si>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</si>
  <si>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</si>
  <si>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</si>
  <si>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</si>
  <si>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</si>
  <si>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</si>
  <si>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</si>
  <si>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</si>
  <si>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</si>
  <si>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</si>
  <si>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</si>
  <si>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</si>
  <si>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</si>
  <si>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</si>
  <si>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</si>
  <si>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</si>
  <si>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</si>
  <si>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</si>
  <si>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</si>
  <si>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</si>
  <si>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</si>
  <si>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</si>
  <si>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</si>
  <si>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</si>
  <si>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</si>
  <si>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</si>
  <si>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</si>
  <si>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</si>
  <si>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</si>
  <si>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</si>
  <si>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</si>
  <si>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</si>
  <si>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</si>
  <si>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</si>
  <si>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</si>
  <si>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</si>
  <si>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</si>
  <si>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</si>
  <si>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</si>
  <si>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</si>
  <si>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</si>
  <si>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</si>
  <si>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</si>
  <si>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</si>
  <si>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</si>
  <si>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</si>
  <si>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</si>
  <si>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</si>
  <si>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</si>
  <si>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</si>
  <si>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</si>
  <si>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</si>
  <si>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</si>
  <si>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</si>
  <si>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</si>
  <si>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</si>
  <si>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</si>
  <si>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</si>
  <si>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</si>
  <si>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</si>
  <si>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</si>
  <si>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</si>
  <si>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</si>
  <si>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</si>
  <si>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</si>
  <si>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</si>
  <si>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</si>
  <si>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</si>
  <si>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</si>
  <si>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</si>
  <si>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</si>
  <si>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</si>
  <si>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</si>
  <si>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</si>
  <si>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</si>
  <si>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</si>
  <si>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</si>
  <si>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</si>
  <si>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</si>
  <si>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</si>
  <si>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</si>
  <si>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</si>
  <si>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</si>
  <si>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</si>
  <si>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</si>
  <si>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</si>
  <si>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</si>
  <si>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</si>
  <si>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</si>
  <si>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</si>
  <si>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</si>
  <si>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</si>
  <si>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</si>
  <si>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</si>
  <si>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</si>
  <si>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</si>
  <si>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</si>
  <si>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</si>
  <si>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</si>
  <si>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</si>
  <si>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</si>
  <si>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</si>
  <si>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</si>
  <si>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</si>
  <si>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</si>
  <si>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</si>
  <si>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</si>
  <si>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</si>
  <si>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</si>
  <si>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</si>
  <si>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</si>
  <si>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</si>
  <si>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</si>
  <si>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</si>
  <si>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</si>
  <si>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</si>
  <si>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</si>
  <si>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</si>
  <si>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</si>
  <si>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</si>
  <si>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</si>
  <si>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</si>
  <si>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</si>
  <si>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</si>
  <si>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</si>
  <si>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</si>
  <si>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</si>
  <si>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</si>
  <si>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</si>
  <si>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</si>
  <si>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</si>
  <si>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</si>
  <si>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</si>
  <si>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</si>
  <si>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</si>
  <si>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</si>
  <si>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</si>
  <si>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</si>
  <si>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</si>
  <si>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</si>
  <si>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</si>
  <si>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</si>
  <si>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</si>
  <si>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</si>
  <si>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</si>
  <si>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</si>
  <si>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</si>
  <si>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</si>
  <si>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</si>
  <si>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</si>
  <si>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</si>
  <si>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</si>
  <si>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</si>
  <si>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</si>
  <si>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</si>
  <si>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</si>
  <si>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</si>
  <si>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</si>
  <si>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</si>
  <si>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</si>
  <si>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</si>
  <si>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</si>
  <si>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</si>
  <si>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</si>
  <si>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</si>
  <si>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</si>
  <si>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</si>
  <si>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</si>
  <si>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</si>
  <si>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</si>
  <si>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</si>
  <si>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</si>
  <si>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</si>
  <si>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</si>
  <si>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</si>
  <si>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</si>
  <si>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</si>
  <si>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</si>
  <si>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</si>
  <si>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</si>
  <si>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</si>
  <si>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</si>
  <si>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</si>
  <si>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</si>
  <si>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</si>
  <si>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</si>
  <si>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</si>
  <si>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</si>
  <si>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</si>
  <si>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</si>
  <si>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</si>
  <si>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</si>
  <si>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</si>
  <si>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</si>
  <si>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</si>
  <si>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</si>
  <si>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</si>
  <si>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</si>
  <si>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</si>
  <si>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</si>
  <si>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</si>
  <si>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</si>
  <si>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</si>
  <si>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</si>
  <si>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</si>
  <si>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</si>
  <si>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</si>
  <si>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</si>
  <si>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</si>
  <si>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</si>
  <si>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</si>
  <si>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</si>
  <si>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</si>
  <si>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</si>
  <si>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</si>
  <si>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</si>
  <si>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</si>
  <si>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</si>
  <si>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</si>
  <si>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</si>
  <si>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</si>
  <si>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</si>
  <si>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</si>
  <si>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</si>
  <si>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</si>
  <si>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</si>
  <si>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</si>
  <si>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</si>
  <si>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</si>
  <si>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</si>
  <si>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</si>
  <si>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</si>
  <si>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</si>
  <si>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</si>
  <si>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</si>
  <si>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</si>
  <si>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</si>
  <si>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</si>
  <si>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</si>
  <si>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</si>
  <si>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</si>
  <si>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</si>
  <si>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</si>
  <si>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</si>
  <si>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</si>
  <si>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</si>
  <si>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</si>
  <si>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</si>
  <si>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</si>
  <si>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</si>
  <si>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</si>
  <si>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</si>
  <si>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</si>
  <si>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</si>
  <si>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</si>
  <si>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</si>
  <si>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</si>
  <si>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</si>
  <si>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</si>
  <si>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</si>
  <si>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</si>
  <si>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</si>
  <si>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</si>
  <si>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</si>
  <si>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</si>
  <si>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</si>
  <si>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</si>
  <si>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</si>
  <si>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</si>
  <si>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</si>
  <si>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</si>
  <si>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</si>
  <si>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</si>
  <si>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</si>
  <si>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</si>
  <si>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</si>
  <si>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</si>
  <si>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</si>
  <si>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</si>
  <si>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</si>
  <si>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</si>
  <si>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</si>
  <si>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</si>
  <si>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</si>
  <si>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</si>
  <si>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</si>
  <si>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</si>
  <si>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</si>
  <si>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</si>
  <si>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</si>
  <si>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</si>
  <si>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</si>
  <si>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</si>
  <si>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</si>
  <si>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</si>
  <si>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</si>
  <si>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</si>
  <si>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</si>
  <si>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</si>
  <si>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</si>
  <si>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</si>
  <si>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</si>
  <si>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</si>
  <si>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</si>
  <si>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</si>
  <si>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</si>
  <si>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</si>
  <si>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</si>
  <si>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</si>
  <si>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</si>
  <si>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</si>
  <si>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</si>
  <si>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</si>
  <si>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</si>
  <si>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</si>
  <si>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</si>
  <si>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</si>
  <si>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</si>
  <si>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</si>
  <si>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</si>
  <si>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</si>
  <si>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</si>
  <si>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</si>
  <si>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</si>
  <si>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</si>
  <si>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</si>
  <si>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</si>
  <si>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</si>
  <si>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</si>
  <si>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</si>
  <si>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</si>
  <si>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</si>
  <si>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</si>
  <si>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</si>
  <si>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</si>
  <si>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</si>
  <si>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</si>
  <si>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</si>
  <si>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</si>
  <si>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</si>
  <si>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</si>
  <si>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</si>
  <si>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</si>
  <si>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</si>
  <si>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</si>
  <si>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</si>
  <si>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</si>
  <si>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</si>
  <si>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</si>
  <si>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</si>
  <si>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</si>
  <si>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</si>
  <si>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</si>
  <si>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</si>
  <si>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</si>
  <si>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</si>
  <si>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</si>
  <si>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</si>
  <si>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</si>
  <si>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</si>
  <si>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</si>
  <si>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</si>
  <si>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</si>
  <si>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</si>
  <si>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</si>
  <si>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</si>
  <si>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</si>
  <si>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</si>
  <si>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</si>
  <si>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</si>
  <si>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</si>
  <si>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</si>
  <si>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</si>
  <si>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</si>
  <si>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</si>
  <si>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</si>
  <si>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</si>
  <si>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</si>
  <si>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</si>
  <si>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</si>
  <si>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</si>
  <si>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</si>
  <si>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</si>
  <si>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</si>
  <si>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</si>
  <si>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</si>
  <si>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</si>
  <si>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</si>
  <si>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</si>
  <si>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</si>
  <si>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</si>
  <si>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</si>
  <si>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</si>
  <si>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</si>
  <si>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</si>
  <si>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</si>
  <si>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</si>
  <si>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</si>
  <si>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</si>
  <si>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</si>
  <si>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</si>
  <si>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</si>
  <si>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</si>
  <si>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</si>
  <si>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</si>
  <si>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</si>
  <si>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</si>
  <si>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</si>
  <si>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</si>
  <si>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</si>
  <si>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</si>
  <si>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</si>
  <si>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</si>
  <si>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</si>
  <si>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</si>
  <si>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</si>
  <si>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</si>
  <si>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</si>
  <si>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</si>
  <si>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</si>
  <si>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</si>
  <si>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</si>
  <si>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</si>
  <si>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</si>
  <si>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</si>
  <si>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</si>
  <si>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</si>
  <si>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</si>
  <si>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</si>
  <si>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</si>
  <si>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</si>
  <si>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</si>
  <si>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</si>
  <si>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</si>
  <si>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</si>
  <si>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</si>
  <si>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</si>
  <si>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</si>
  <si>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</si>
  <si>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</si>
  <si>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</si>
  <si>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</si>
  <si>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</si>
  <si>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</si>
  <si>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</si>
  <si>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</si>
  <si>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</si>
  <si>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</si>
  <si>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</si>
  <si>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</si>
  <si>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</si>
  <si>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</si>
  <si>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</si>
  <si>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</si>
  <si>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</si>
  <si>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</si>
  <si>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</si>
  <si>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</si>
  <si>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</si>
  <si>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</si>
  <si>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</si>
  <si>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</si>
  <si>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</si>
  <si>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</si>
  <si>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</si>
  <si>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</si>
  <si>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</si>
  <si>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</si>
  <si>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</si>
  <si>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</si>
  <si>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</si>
  <si>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</si>
  <si>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</si>
  <si>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</si>
  <si>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</si>
  <si>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</si>
  <si>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</si>
  <si>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</si>
  <si>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</si>
  <si>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</si>
  <si>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</si>
  <si>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</si>
  <si>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</si>
  <si>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</si>
  <si>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</si>
  <si>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</si>
  <si>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</si>
  <si>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</si>
  <si>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</si>
  <si>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</si>
  <si>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</si>
  <si>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</si>
  <si>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</si>
  <si>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</si>
  <si>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</si>
  <si>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</si>
  <si>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</si>
  <si>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</si>
  <si>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</si>
  <si>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</si>
  <si>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</si>
  <si>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</si>
  <si>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</si>
  <si>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</si>
  <si>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</si>
  <si>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</si>
  <si>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</si>
  <si>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</si>
  <si>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</si>
  <si>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</si>
  <si>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</si>
  <si>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</si>
  <si>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</si>
  <si>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</si>
  <si>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</si>
  <si>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</si>
  <si>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</si>
  <si>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</si>
  <si>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</si>
  <si>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</si>
  <si>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</si>
  <si>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</si>
  <si>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</si>
  <si>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</si>
  <si>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</si>
  <si>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</si>
  <si>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</si>
  <si>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</si>
  <si>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</si>
  <si>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</si>
  <si>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</si>
  <si>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</si>
  <si>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</si>
  <si>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</si>
  <si>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</si>
  <si>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</si>
  <si>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</si>
  <si>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</si>
  <si>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</si>
  <si>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</si>
  <si>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</si>
  <si>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</si>
  <si>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</si>
  <si>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</si>
  <si>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</si>
  <si>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</si>
  <si>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</si>
  <si>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</si>
  <si>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</si>
  <si>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</si>
  <si>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</si>
  <si>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</si>
  <si>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</si>
  <si>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</si>
  <si>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</si>
  <si>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</si>
  <si>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</si>
  <si>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</si>
  <si>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</si>
  <si>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</si>
  <si>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</si>
  <si>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</si>
  <si>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</si>
  <si>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</si>
  <si>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</si>
  <si>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</si>
  <si>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</si>
  <si>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</si>
  <si>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</si>
  <si>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</si>
  <si>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</si>
  <si>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</si>
  <si>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</si>
  <si>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</si>
  <si>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</si>
  <si>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</si>
  <si>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</si>
  <si>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</si>
  <si>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</si>
  <si>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</si>
  <si>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</si>
  <si>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</si>
  <si>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</si>
  <si>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</si>
  <si>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</si>
  <si>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</si>
  <si>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</si>
  <si>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</si>
  <si>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</si>
  <si>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</si>
  <si>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</si>
  <si>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</si>
  <si>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</si>
  <si>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</si>
  <si>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</si>
  <si>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</si>
  <si>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</si>
  <si>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</si>
  <si>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</si>
  <si>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</si>
  <si>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</si>
  <si>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</si>
  <si>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</si>
  <si>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</si>
  <si>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</si>
  <si>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</si>
  <si>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</si>
  <si>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</si>
  <si>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</si>
  <si>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</si>
  <si>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</si>
  <si>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</si>
  <si>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</si>
  <si>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</si>
  <si>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</si>
  <si>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</si>
  <si>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</si>
  <si>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</si>
  <si>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</si>
  <si>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</si>
  <si>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</si>
  <si>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</si>
  <si>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</si>
  <si>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</si>
  <si>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</si>
  <si>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</si>
  <si>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</si>
  <si>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</si>
  <si>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</si>
  <si>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</si>
  <si>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</si>
  <si>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</si>
  <si>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</si>
  <si>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</si>
  <si>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</si>
  <si>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</si>
  <si>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</si>
  <si>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</si>
  <si>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</si>
  <si>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</si>
  <si>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</si>
  <si>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</si>
  <si>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</si>
  <si>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</si>
  <si>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</si>
  <si>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</si>
  <si>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</si>
  <si>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</si>
  <si>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</si>
  <si>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</si>
  <si>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</si>
  <si>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</si>
  <si>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</si>
  <si>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</si>
  <si>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</si>
  <si>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</si>
  <si>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</si>
  <si>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</si>
  <si>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</si>
  <si>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</si>
  <si>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</si>
  <si>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</si>
  <si>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</si>
  <si>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</si>
  <si>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</si>
  <si>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</si>
  <si>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</si>
  <si>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</si>
  <si>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</si>
  <si>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</si>
  <si>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</si>
  <si>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</si>
  <si>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</si>
  <si>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</si>
  <si>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</si>
  <si>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</si>
  <si>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</si>
  <si>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</si>
  <si>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</si>
  <si>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</si>
  <si>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</si>
  <si>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</si>
  <si>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</si>
  <si>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</si>
  <si>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</si>
  <si>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</si>
  <si>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</si>
  <si>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</si>
  <si>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</si>
  <si>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</si>
  <si>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</si>
  <si>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</si>
  <si>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</si>
  <si>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</si>
  <si>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</si>
  <si>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</si>
  <si>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</si>
  <si>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</si>
  <si>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</si>
  <si>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</si>
  <si>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</si>
  <si>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</si>
  <si>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</si>
  <si>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</si>
  <si>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</si>
  <si>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</si>
  <si>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</si>
  <si>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</si>
  <si>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</si>
  <si>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</si>
  <si>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</si>
  <si>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</si>
  <si>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</si>
  <si>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</si>
  <si>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</si>
  <si>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</si>
  <si>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</si>
  <si>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</si>
  <si>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</si>
  <si>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</si>
  <si>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</si>
  <si>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</si>
  <si>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</si>
  <si>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</si>
  <si>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</si>
  <si>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</si>
  <si>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</si>
  <si>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</si>
  <si>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</si>
  <si>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</si>
  <si>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</si>
  <si>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</si>
  <si>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</si>
  <si>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</si>
  <si>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</si>
  <si>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</si>
  <si>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</si>
  <si>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</si>
  <si>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</si>
  <si>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</si>
  <si>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</si>
  <si>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</si>
  <si>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</si>
  <si>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</si>
  <si>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</si>
  <si>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</si>
  <si>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</si>
  <si>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</si>
  <si>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</si>
  <si>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</si>
  <si>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</si>
  <si>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</si>
  <si>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</si>
  <si>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</si>
  <si>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</si>
  <si>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</si>
  <si>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</si>
  <si>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</si>
  <si>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</si>
  <si>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</si>
  <si>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</si>
  <si>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</si>
  <si>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</si>
  <si>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</si>
  <si>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</si>
  <si>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</si>
  <si>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</si>
  <si>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</si>
  <si>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</si>
  <si>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</si>
  <si>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</si>
  <si>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</si>
  <si>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</si>
  <si>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</si>
  <si>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</si>
  <si>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</si>
  <si>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</si>
  <si>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</si>
  <si>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</si>
  <si>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</si>
  <si>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</si>
  <si>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</si>
  <si>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</si>
  <si>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</si>
  <si>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</si>
  <si>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</si>
  <si>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</si>
  <si>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</si>
  <si>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</si>
  <si>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</si>
  <si>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</si>
  <si>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</si>
  <si>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</si>
  <si>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</si>
  <si>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</si>
  <si>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</si>
  <si>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</si>
  <si>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</si>
  <si>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</si>
  <si>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</si>
  <si>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</si>
  <si>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</si>
  <si>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</si>
  <si>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</si>
  <si>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</si>
  <si>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</si>
  <si>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</si>
  <si>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</si>
  <si>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</si>
  <si>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</si>
  <si>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</si>
  <si>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</si>
  <si>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</si>
  <si>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</si>
  <si>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</si>
  <si>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</si>
  <si>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</si>
  <si>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</si>
  <si>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</si>
  <si>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</si>
  <si>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</si>
  <si>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</si>
  <si>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</si>
  <si>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</si>
  <si>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</si>
  <si>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</si>
  <si>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</si>
  <si>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</si>
  <si>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</si>
  <si>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</si>
  <si>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</si>
  <si>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</si>
  <si>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</si>
  <si>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</si>
  <si>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</si>
  <si>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</si>
  <si>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</si>
  <si>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</si>
  <si>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</si>
  <si>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</si>
  <si>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</si>
  <si>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</si>
  <si>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</si>
  <si>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</si>
  <si>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</si>
  <si>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</si>
  <si>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</si>
  <si>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</si>
  <si>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</si>
  <si>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</si>
  <si>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</si>
  <si>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</si>
  <si>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</si>
  <si>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</si>
  <si>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</si>
  <si>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</si>
  <si>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</si>
  <si>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</si>
  <si>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</si>
  <si>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</si>
  <si>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</si>
  <si>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</si>
  <si>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</si>
  <si>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</si>
  <si>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</si>
  <si>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</si>
  <si>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</si>
  <si>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</si>
  <si>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</si>
  <si>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</si>
  <si>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</si>
  <si>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</si>
  <si>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</si>
  <si>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</si>
  <si>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</si>
  <si>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</si>
  <si>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</si>
  <si>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</si>
  <si>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</si>
  <si>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</si>
  <si>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</si>
  <si>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</si>
  <si>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</si>
  <si>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</si>
  <si>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</si>
  <si>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</si>
  <si>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</si>
  <si>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</si>
  <si>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</si>
  <si>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</si>
  <si>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</si>
  <si>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</si>
  <si>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</si>
  <si>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</si>
  <si>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</si>
  <si>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</si>
  <si>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</si>
  <si>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</si>
  <si>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</si>
  <si>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</si>
  <si>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</si>
  <si>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</si>
  <si>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</si>
  <si>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</si>
  <si>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</si>
  <si>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</si>
  <si>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</si>
  <si>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</si>
  <si>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</si>
  <si>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</si>
  <si>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</si>
  <si>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</si>
  <si>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</si>
  <si>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</si>
  <si>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</si>
  <si>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</si>
  <si>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</si>
  <si>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</si>
  <si>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</si>
  <si>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</si>
  <si>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</si>
  <si>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</si>
  <si>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</si>
  <si>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</si>
  <si>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</si>
  <si>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</si>
  <si>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</si>
  <si>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</si>
  <si>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</si>
  <si>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</si>
  <si>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</si>
  <si>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</si>
  <si>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</si>
  <si>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</si>
  <si>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</si>
  <si>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</si>
  <si>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</si>
  <si>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</si>
  <si>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</si>
  <si>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</si>
  <si>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</si>
  <si>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</si>
  <si>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</si>
  <si>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</si>
  <si>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</si>
  <si>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</si>
  <si>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</si>
  <si>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</si>
  <si>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</si>
  <si>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</si>
  <si>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</si>
  <si>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</si>
  <si>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</si>
  <si>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</si>
  <si>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</si>
  <si>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</si>
  <si>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</si>
  <si>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</si>
  <si>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</si>
  <si>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</si>
  <si>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</si>
  <si>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</si>
  <si>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</si>
  <si>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</si>
  <si>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</si>
  <si>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</si>
  <si>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</si>
  <si>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</si>
  <si>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</si>
  <si>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</si>
  <si>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</si>
  <si>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</si>
  <si>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</si>
  <si>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</si>
  <si>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</si>
  <si>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</si>
  <si>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</si>
  <si>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</si>
  <si>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</si>
  <si>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</si>
  <si>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</si>
  <si>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</si>
  <si>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</si>
  <si>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</si>
  <si>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</si>
  <si>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</si>
  <si>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</si>
  <si>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</si>
  <si>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</si>
  <si>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</si>
  <si>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</si>
  <si>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</si>
  <si>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</si>
  <si>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</si>
  <si>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</si>
  <si>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</si>
  <si>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</si>
  <si>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</si>
  <si>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</si>
  <si>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</si>
  <si>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</si>
  <si>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</si>
  <si>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</si>
  <si>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</si>
  <si>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</si>
  <si>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</si>
  <si>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</si>
  <si>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</si>
  <si>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</si>
  <si>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</si>
  <si>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</si>
  <si>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</si>
  <si>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</si>
  <si>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</si>
  <si>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</si>
  <si>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</si>
  <si>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</si>
  <si>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</si>
  <si>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</si>
  <si>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</si>
  <si>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</si>
  <si>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</si>
  <si>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</si>
  <si>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</si>
  <si>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</si>
  <si>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</si>
  <si>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</si>
  <si>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</si>
  <si>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</si>
  <si>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</si>
  <si>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</si>
  <si>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</si>
  <si>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</si>
  <si>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</si>
  <si>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</si>
  <si>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</si>
  <si>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</si>
  <si>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</si>
  <si>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</si>
  <si>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</si>
  <si>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</si>
  <si>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</si>
  <si>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</si>
  <si>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</si>
  <si>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</si>
  <si>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</si>
  <si>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</si>
  <si>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</si>
  <si>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</si>
  <si>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</si>
  <si>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</si>
  <si>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</si>
  <si>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</si>
  <si>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</si>
  <si>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</si>
  <si>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</si>
  <si>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</si>
  <si>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</si>
  <si>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</si>
  <si>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</si>
  <si>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</si>
  <si>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</si>
  <si>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</si>
  <si>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</si>
  <si>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</si>
  <si>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</si>
  <si>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</si>
  <si>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</si>
  <si>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</si>
  <si>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</si>
  <si>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</si>
  <si>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</si>
  <si>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</si>
  <si>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</si>
  <si>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</si>
  <si>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</si>
  <si>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</si>
  <si>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</si>
  <si>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</si>
  <si>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</si>
  <si>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</si>
  <si>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</si>
  <si>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</si>
  <si>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</si>
  <si>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</si>
  <si>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</si>
  <si>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</si>
  <si>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</si>
  <si>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</si>
  <si>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</si>
  <si>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</si>
  <si>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</si>
  <si>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</si>
  <si>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</si>
  <si>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</si>
  <si>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</si>
  <si>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</si>
  <si>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</si>
  <si>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</si>
  <si>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</si>
  <si>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</si>
  <si>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</si>
  <si>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</si>
  <si>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</si>
  <si>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</si>
  <si>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</si>
  <si>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</si>
  <si>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</si>
  <si>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</si>
  <si>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</si>
  <si>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</si>
  <si>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</si>
  <si>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</si>
  <si>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</si>
  <si>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</si>
  <si>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</si>
  <si>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</si>
  <si>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</si>
  <si>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</si>
  <si>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</si>
  <si>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</si>
  <si>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</si>
  <si>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</si>
  <si>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</si>
  <si>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</si>
  <si>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</si>
  <si>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</si>
  <si>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</si>
  <si>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</si>
  <si>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</si>
  <si>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</si>
  <si>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</si>
  <si>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</si>
  <si>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</si>
  <si>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</si>
  <si>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</si>
  <si>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</si>
  <si>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</si>
  <si>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</si>
  <si>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</si>
  <si>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</si>
  <si>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</si>
  <si>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</si>
  <si>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</si>
  <si>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</si>
  <si>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</si>
  <si>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</si>
  <si>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</si>
  <si>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</si>
  <si>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</si>
  <si>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</si>
  <si>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</si>
  <si>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</si>
  <si>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</si>
  <si>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</si>
  <si>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</si>
  <si>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</si>
  <si>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</si>
  <si>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</si>
  <si>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</si>
  <si>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</si>
  <si>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</si>
  <si>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</si>
  <si>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</si>
  <si>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</si>
  <si>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</si>
  <si>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</si>
  <si>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</si>
  <si>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</si>
  <si>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</si>
  <si>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</si>
  <si>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</si>
  <si>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</si>
  <si>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</si>
  <si>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</si>
  <si>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</si>
  <si>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</si>
  <si>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</si>
  <si>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</si>
  <si>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</si>
  <si>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</si>
  <si>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</si>
  <si>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</si>
  <si>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</si>
  <si>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</si>
  <si>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</si>
  <si>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</si>
  <si>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</si>
  <si>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</si>
  <si>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</si>
  <si>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</si>
  <si>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</si>
  <si>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</si>
  <si>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</si>
  <si>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</si>
  <si>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</si>
  <si>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</si>
  <si>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</si>
  <si>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</si>
  <si>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</si>
  <si>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</si>
  <si>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</si>
  <si>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</si>
  <si>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</si>
  <si>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</si>
  <si>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</si>
  <si>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</si>
  <si>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</si>
  <si>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</si>
  <si>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</si>
  <si>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</si>
  <si>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</si>
  <si>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</si>
  <si>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</si>
  <si>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</si>
  <si>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</si>
  <si>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</si>
  <si>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</si>
  <si>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</si>
  <si>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</si>
  <si>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</si>
  <si>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</si>
  <si>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</si>
  <si>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</si>
  <si>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</si>
  <si>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</si>
  <si>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</si>
  <si>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</si>
  <si>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</si>
  <si>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</si>
  <si>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</si>
  <si>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</si>
  <si>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</si>
  <si>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</si>
  <si>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</si>
  <si>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</si>
  <si>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</si>
  <si>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</si>
  <si>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</si>
  <si>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</si>
  <si>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</si>
  <si>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</si>
  <si>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</si>
  <si>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</si>
  <si>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</si>
  <si>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</si>
  <si>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</si>
  <si>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</si>
  <si>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</si>
  <si>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</si>
  <si>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</si>
  <si>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</si>
  <si>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</si>
  <si>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</si>
  <si>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</si>
  <si>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</si>
  <si>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</si>
  <si>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</si>
  <si>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</si>
  <si>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</si>
  <si>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</si>
  <si>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</si>
  <si>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</si>
  <si>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</si>
  <si>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</si>
  <si>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</si>
  <si>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</si>
  <si>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</si>
  <si>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</si>
  <si>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</si>
  <si>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</si>
  <si>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</si>
  <si>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</si>
  <si>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</si>
  <si>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</si>
  <si>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</si>
  <si>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</si>
  <si>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</si>
  <si>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</si>
  <si>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</si>
  <si>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</si>
  <si>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</si>
  <si>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</si>
  <si>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</si>
  <si>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</si>
  <si>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</si>
  <si>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</si>
  <si>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</si>
  <si>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</si>
  <si>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</si>
  <si>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</si>
  <si>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</si>
  <si>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</si>
  <si>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</si>
  <si>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</si>
  <si>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</si>
  <si>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</si>
  <si>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</si>
  <si>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</si>
  <si>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</si>
  <si>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</si>
  <si>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</si>
  <si>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</si>
  <si>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</si>
  <si>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</si>
  <si>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</si>
  <si>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</si>
  <si>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</si>
  <si>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</si>
  <si>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</si>
  <si>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</si>
  <si>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</si>
  <si>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</si>
  <si>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</si>
  <si>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</si>
  <si>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</si>
  <si>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</si>
  <si>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</si>
  <si>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</si>
  <si>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</si>
  <si>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</si>
  <si>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</si>
  <si>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</si>
  <si>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</si>
  <si>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</si>
  <si>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</si>
  <si>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</si>
  <si>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</si>
  <si>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</si>
  <si>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</si>
  <si>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</si>
  <si>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</si>
  <si>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</si>
  <si>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</si>
  <si>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</si>
  <si>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</si>
  <si>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</si>
  <si>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</si>
  <si>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</si>
  <si>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</si>
  <si>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</si>
  <si>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</si>
  <si>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</si>
  <si>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</si>
  <si>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</si>
  <si>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</si>
  <si>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</si>
  <si>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</si>
  <si>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</si>
  <si>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</si>
  <si>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</si>
  <si>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</si>
  <si>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</si>
  <si>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</si>
  <si>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</si>
  <si>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</si>
  <si>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</si>
  <si>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</si>
  <si>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</si>
  <si>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</si>
  <si>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</si>
  <si>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</si>
  <si>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</si>
  <si>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</si>
  <si>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</si>
  <si>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</si>
  <si>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</si>
  <si>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</si>
  <si>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</si>
  <si>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</si>
  <si>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</si>
  <si>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</si>
  <si>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</si>
  <si>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</si>
  <si>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</si>
  <si>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</si>
  <si>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</si>
  <si>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</si>
  <si>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</si>
  <si>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</si>
  <si>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</si>
  <si>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</si>
  <si>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</si>
  <si>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</si>
  <si>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</si>
  <si>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</si>
  <si>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</si>
  <si>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</si>
  <si>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</si>
  <si>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</si>
  <si>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</si>
  <si>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</si>
  <si>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</si>
  <si>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</si>
  <si>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</si>
  <si>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</si>
  <si>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</si>
  <si>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</si>
  <si>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</si>
  <si>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</si>
  <si>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</si>
  <si>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</si>
  <si>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</si>
  <si>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</si>
  <si>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</si>
  <si>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</si>
  <si>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</si>
  <si>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</si>
  <si>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</si>
  <si>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</si>
  <si>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</si>
  <si>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</si>
  <si>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</si>
  <si>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</si>
  <si>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</si>
  <si>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</si>
  <si>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</si>
  <si>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</si>
  <si>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</si>
  <si>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</si>
  <si>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</si>
  <si>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</si>
  <si>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</si>
  <si>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</si>
  <si>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</si>
  <si>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</si>
  <si>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</si>
  <si>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</si>
  <si>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</si>
  <si>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</si>
  <si>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</si>
  <si>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</si>
  <si>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</si>
  <si>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</si>
  <si>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</si>
  <si>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</si>
  <si>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</si>
  <si>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</si>
  <si>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</si>
  <si>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</si>
  <si>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</si>
  <si>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</si>
  <si>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</si>
  <si>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</si>
  <si>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</si>
  <si>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</si>
  <si>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</si>
  <si>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</si>
  <si>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</si>
  <si>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</si>
  <si>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</si>
  <si>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</si>
  <si>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</si>
  <si>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</si>
  <si>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</si>
  <si>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</si>
  <si>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</si>
  <si>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</si>
  <si>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</si>
  <si>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</si>
  <si>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</si>
  <si>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</si>
  <si>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</si>
  <si>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</si>
  <si>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</si>
  <si>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</si>
  <si>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</si>
  <si>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</si>
  <si>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</si>
  <si>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</si>
  <si>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</si>
  <si>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</si>
  <si>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</si>
  <si>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</si>
  <si>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</si>
  <si>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</si>
  <si>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</si>
  <si>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</si>
  <si>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</si>
  <si>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</si>
  <si>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</si>
  <si>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</si>
  <si>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</si>
  <si>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</si>
  <si>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</si>
  <si>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</si>
  <si>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</si>
  <si>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</si>
  <si>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</si>
  <si>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</si>
  <si>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</si>
  <si>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</si>
  <si>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</si>
  <si>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</si>
  <si>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</si>
  <si>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</si>
  <si>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</si>
  <si>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</si>
  <si>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</si>
  <si>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</si>
  <si>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</si>
  <si>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</si>
  <si>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</si>
  <si>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</si>
  <si>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</si>
  <si>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</si>
  <si>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</si>
  <si>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</si>
  <si>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</si>
  <si>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</si>
  <si>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</si>
  <si>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</si>
  <si>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</si>
  <si>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</si>
  <si>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</si>
  <si>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</si>
  <si>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</si>
  <si>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</si>
  <si>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</si>
  <si>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</si>
  <si>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</si>
  <si>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</si>
  <si>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</si>
  <si>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</si>
  <si>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</si>
  <si>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</si>
  <si>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</si>
  <si>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</si>
  <si>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</si>
  <si>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</si>
  <si>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</si>
  <si>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</si>
  <si>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</si>
  <si>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</si>
  <si>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</si>
  <si>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</si>
  <si>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</si>
  <si>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</si>
  <si>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</si>
  <si>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</si>
  <si>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</si>
  <si>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</si>
  <si>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</si>
  <si>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</si>
  <si>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</si>
  <si>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</si>
  <si>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</si>
  <si>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</si>
  <si>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</si>
  <si>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</si>
  <si>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</si>
  <si>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</si>
  <si>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</si>
  <si>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</si>
  <si>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</si>
  <si>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</si>
  <si>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</si>
  <si>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</si>
  <si>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</si>
  <si>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</si>
  <si>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</si>
  <si>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</si>
  <si>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</si>
  <si>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</si>
  <si>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</si>
  <si>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</si>
  <si>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</si>
  <si>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</si>
  <si>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</si>
  <si>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</si>
  <si>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</si>
  <si>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</si>
  <si>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</si>
  <si>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</si>
  <si>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</si>
  <si>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</si>
  <si>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</si>
  <si>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</si>
  <si>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</si>
  <si>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</si>
  <si>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</si>
  <si>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</si>
  <si>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</si>
  <si>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</si>
  <si>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</si>
  <si>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</si>
  <si>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</si>
  <si>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</si>
  <si>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</si>
  <si>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</si>
  <si>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</si>
  <si>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</si>
  <si>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</si>
  <si>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</si>
  <si>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</si>
  <si>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</si>
  <si>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</si>
  <si>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</si>
  <si>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</si>
  <si>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</si>
  <si>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</si>
  <si>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</si>
  <si>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</si>
  <si>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</si>
  <si>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</si>
  <si>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</si>
  <si>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</si>
  <si>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</si>
  <si>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</si>
  <si>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</si>
  <si>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</si>
  <si>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</si>
  <si>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</si>
  <si>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</si>
  <si>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</si>
  <si>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</si>
  <si>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</si>
  <si>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</si>
  <si>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</si>
  <si>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</si>
  <si>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</si>
  <si>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</si>
  <si>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</si>
  <si>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</si>
  <si>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</si>
  <si>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</si>
  <si>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</si>
  <si>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</si>
  <si>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</si>
  <si>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</si>
  <si>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</si>
  <si>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</si>
  <si>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</si>
  <si>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</si>
  <si>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</si>
  <si>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</si>
  <si>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</si>
  <si>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</si>
  <si>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</si>
  <si>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</si>
  <si>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</si>
  <si>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</si>
  <si>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</si>
  <si>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</si>
  <si>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</si>
  <si>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</si>
  <si>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</si>
  <si>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</si>
  <si>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</si>
  <si>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</si>
  <si>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</si>
  <si>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</si>
  <si>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</si>
  <si>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</si>
  <si>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</si>
  <si>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</si>
  <si>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</si>
  <si>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</si>
  <si>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</si>
  <si>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</si>
  <si>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</si>
  <si>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</si>
  <si>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</si>
  <si>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</si>
  <si>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</si>
  <si>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</si>
  <si>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</si>
  <si>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</si>
  <si>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</si>
  <si>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</si>
  <si>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</si>
  <si>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</si>
  <si>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</si>
  <si>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</si>
  <si>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</si>
  <si>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</si>
  <si>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</si>
  <si>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</si>
  <si>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</si>
  <si>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</si>
  <si>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</si>
  <si>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</si>
  <si>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</si>
  <si>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</si>
  <si>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</si>
  <si>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</si>
  <si>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</si>
  <si>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</si>
  <si>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</si>
  <si>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</si>
  <si>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</si>
  <si>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</si>
  <si>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</si>
  <si>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</si>
  <si>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</si>
  <si>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</si>
  <si>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</si>
  <si>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</si>
  <si>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</si>
  <si>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</si>
  <si>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</si>
  <si>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</si>
  <si>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</si>
  <si>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</si>
  <si>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</si>
  <si>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</si>
  <si>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</si>
  <si>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</si>
  <si>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</si>
  <si>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</si>
  <si>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</si>
  <si>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</si>
  <si>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</si>
  <si>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</si>
  <si>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</si>
  <si>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</si>
  <si>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</si>
  <si>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</si>
  <si>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</si>
  <si>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</si>
  <si>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</si>
  <si>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</si>
  <si>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</si>
  <si>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</si>
  <si>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</si>
  <si>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</si>
  <si>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</si>
  <si>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</si>
  <si>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</si>
  <si>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</si>
  <si>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</si>
  <si>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</si>
  <si>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</si>
  <si>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</si>
  <si>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</si>
  <si>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</si>
  <si>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</si>
  <si>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</si>
  <si>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</si>
  <si>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</si>
  <si>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</si>
  <si>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</si>
  <si>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</si>
  <si>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</si>
  <si>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</si>
  <si>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</si>
  <si>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</si>
  <si>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</si>
  <si>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</si>
  <si>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</si>
  <si>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</si>
  <si>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</si>
  <si>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</si>
  <si>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</si>
  <si>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</si>
  <si>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</si>
  <si>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</si>
  <si>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</si>
  <si>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</si>
  <si>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</si>
  <si>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</si>
  <si>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</si>
  <si>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</si>
  <si>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</si>
  <si>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</si>
  <si>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</si>
  <si>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</si>
  <si>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</si>
  <si>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</si>
  <si>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</si>
  <si>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</si>
  <si>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</si>
  <si>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</si>
  <si>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</si>
  <si>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</si>
  <si>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</si>
  <si>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</si>
  <si>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</si>
  <si>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</si>
  <si>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</si>
  <si>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</si>
  <si>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</si>
  <si>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</si>
  <si>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</si>
  <si>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</si>
  <si>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</si>
  <si>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</si>
  <si>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</si>
  <si>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</si>
  <si>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</si>
  <si>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</si>
  <si>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</si>
  <si>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</si>
  <si>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</si>
  <si>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</si>
  <si>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</si>
  <si>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</si>
  <si>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</si>
  <si>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</si>
  <si>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</si>
  <si>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</si>
  <si>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</si>
  <si>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</si>
  <si>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</si>
  <si>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</si>
  <si>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</si>
  <si>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</si>
  <si>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</si>
  <si>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</si>
  <si>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</si>
  <si>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</si>
  <si>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</si>
  <si>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</si>
  <si>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</si>
  <si>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</si>
  <si>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</si>
  <si>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</si>
  <si>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</si>
  <si>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</si>
  <si>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</si>
  <si>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</si>
  <si>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</si>
  <si>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</si>
  <si>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</si>
  <si>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</si>
  <si>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</si>
  <si>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</si>
  <si>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</si>
  <si>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</si>
  <si>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</si>
  <si>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</si>
  <si>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</si>
  <si>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</si>
  <si>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</si>
  <si>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</si>
  <si>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</si>
  <si>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</si>
  <si>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</si>
  <si>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</si>
  <si>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</si>
  <si>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</si>
  <si>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</si>
  <si>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</si>
  <si>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</si>
  <si>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</si>
  <si>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</si>
  <si>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</si>
  <si>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</si>
  <si>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</si>
  <si>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</si>
  <si>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</si>
  <si>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</si>
  <si>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</si>
  <si>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</si>
  <si>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</si>
  <si>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</si>
  <si>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</si>
  <si>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</si>
  <si>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</si>
  <si>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</si>
  <si>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</si>
  <si>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</si>
  <si>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</si>
  <si>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</si>
  <si>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</si>
  <si>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</si>
  <si>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</si>
  <si>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</si>
  <si>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</si>
  <si>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</si>
  <si>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</si>
  <si>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</si>
  <si>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</si>
  <si>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</si>
  <si>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</si>
  <si>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</si>
  <si>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</si>
  <si>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</si>
  <si>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</si>
  <si>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</si>
  <si>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</si>
  <si>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</si>
  <si>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</si>
  <si>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</si>
  <si>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</si>
  <si>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</si>
  <si>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</si>
  <si>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</si>
  <si>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</si>
  <si>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</si>
  <si>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</si>
  <si>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</si>
  <si>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</si>
  <si>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</si>
  <si>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</si>
  <si>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</si>
  <si>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</si>
  <si>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</si>
  <si>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</si>
  <si>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</si>
  <si>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</si>
  <si>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</si>
  <si>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</si>
  <si>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</si>
  <si>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</si>
  <si>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</si>
  <si>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</si>
  <si>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</si>
  <si>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</si>
  <si>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</si>
  <si>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</si>
  <si>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</si>
  <si>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</si>
  <si>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</si>
  <si>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</si>
  <si>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</si>
  <si>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</si>
  <si>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</si>
  <si>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</si>
  <si>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</si>
  <si>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</si>
  <si>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</si>
  <si>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</si>
  <si>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</si>
  <si>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</si>
  <si>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</si>
  <si>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</si>
  <si>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</si>
  <si>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</si>
  <si>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</si>
  <si>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</si>
  <si>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</si>
  <si>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</si>
  <si>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</si>
  <si>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</si>
  <si>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</si>
  <si>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</si>
  <si>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</si>
  <si>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</si>
  <si>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</si>
  <si>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</si>
  <si>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</si>
  <si>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</si>
  <si>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</si>
  <si>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</si>
  <si>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</si>
  <si>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</si>
  <si>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</si>
  <si>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</si>
  <si>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</si>
  <si>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</si>
  <si>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</si>
  <si>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</si>
  <si>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</si>
  <si>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</si>
  <si>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</si>
  <si>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</si>
  <si>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</si>
  <si>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</si>
  <si>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</si>
  <si>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</si>
  <si>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</si>
  <si>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</si>
  <si>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</si>
  <si>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</si>
  <si>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</si>
  <si>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</si>
  <si>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</si>
  <si>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</si>
  <si>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</si>
  <si>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</si>
  <si>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</si>
  <si>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</si>
  <si>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</si>
  <si>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</si>
  <si>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</si>
  <si>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</si>
  <si>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</si>
  <si>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</si>
  <si>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</si>
  <si>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</si>
  <si>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</si>
  <si>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</si>
  <si>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</si>
  <si>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</si>
  <si>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</si>
  <si>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</si>
  <si>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</si>
  <si>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</si>
  <si>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</si>
  <si>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</si>
  <si>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</si>
  <si>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</si>
  <si>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</si>
  <si>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</si>
  <si>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</si>
  <si>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</si>
  <si>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</si>
  <si>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</si>
  <si>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</si>
  <si>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</si>
  <si>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</si>
  <si>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</si>
  <si>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</si>
  <si>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</si>
  <si>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</si>
  <si>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</si>
  <si>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</si>
  <si>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</si>
  <si>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</si>
  <si>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</si>
  <si>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</si>
  <si>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</si>
  <si>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</si>
  <si>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</si>
  <si>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</si>
  <si>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</si>
  <si>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</si>
  <si>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</si>
  <si>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</si>
  <si>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</si>
  <si>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</si>
  <si>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</si>
  <si>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</si>
  <si>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</si>
  <si>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</si>
  <si>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</si>
  <si>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</si>
  <si>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</si>
  <si>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</si>
  <si>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</si>
  <si>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</si>
  <si>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</si>
  <si>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</si>
  <si>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</si>
  <si>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</si>
  <si>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</si>
  <si>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</si>
  <si>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</si>
  <si>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</si>
  <si>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</si>
  <si>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</si>
  <si>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</si>
  <si>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</si>
  <si>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</si>
  <si>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</si>
  <si>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</si>
  <si>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</si>
  <si>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</si>
  <si>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</si>
  <si>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</si>
  <si>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</si>
  <si>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</si>
  <si>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</si>
  <si>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</si>
  <si>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</si>
  <si>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</si>
  <si>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</si>
  <si>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</si>
  <si>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</si>
  <si>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</si>
  <si>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</si>
  <si>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</si>
  <si>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</si>
  <si>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</si>
  <si>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</si>
  <si>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</si>
  <si>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</si>
  <si>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</si>
  <si>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</si>
  <si>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</si>
  <si>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</si>
  <si>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</si>
  <si>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</si>
  <si>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</si>
  <si>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</si>
  <si>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</si>
  <si>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</si>
  <si>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</si>
  <si>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</si>
  <si>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</si>
  <si>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</si>
  <si>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</si>
  <si>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</si>
  <si>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</si>
  <si>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</si>
  <si>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</si>
  <si>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</si>
  <si>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</si>
  <si>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</si>
  <si>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</si>
  <si>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</si>
  <si>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</si>
  <si>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</si>
  <si>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</si>
  <si>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</si>
  <si>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</si>
  <si>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</si>
  <si>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</si>
  <si>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</si>
  <si>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</si>
  <si>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</si>
  <si>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</si>
  <si>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</si>
  <si>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</si>
  <si>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</si>
  <si>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</si>
  <si>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</si>
  <si>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</si>
  <si>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</si>
  <si>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</si>
  <si>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</si>
  <si>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</si>
  <si>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</si>
  <si>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</si>
  <si>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</si>
  <si>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</si>
  <si>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</si>
  <si>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</si>
  <si>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</si>
  <si>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</si>
  <si>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</si>
  <si>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</si>
  <si>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</si>
  <si>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</si>
  <si>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</si>
  <si>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</si>
  <si>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</si>
  <si>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</si>
  <si>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</si>
  <si>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</si>
  <si>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</si>
  <si>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</si>
  <si>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</si>
  <si>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</si>
  <si>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</si>
  <si>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</si>
  <si>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</si>
  <si>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</si>
  <si>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</si>
  <si>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</si>
  <si>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</si>
  <si>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</si>
  <si>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</si>
  <si>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</si>
  <si>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</si>
  <si>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</si>
  <si>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</si>
  <si>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</si>
  <si>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</si>
  <si>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</si>
  <si>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</si>
  <si>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</si>
  <si>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</si>
  <si>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</si>
  <si>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</si>
  <si>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</si>
  <si>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</si>
  <si>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</si>
  <si>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</si>
  <si>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</si>
  <si>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</si>
  <si>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</si>
  <si>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</si>
  <si>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</si>
  <si>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</si>
  <si>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</si>
  <si>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</si>
  <si>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</si>
  <si>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</si>
  <si>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</si>
  <si>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</si>
  <si>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</si>
  <si>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</si>
  <si>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</si>
  <si>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</si>
  <si>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</si>
  <si>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</si>
  <si>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</si>
  <si>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</si>
  <si>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</si>
  <si>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</si>
  <si>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</si>
  <si>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</si>
  <si>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</si>
  <si>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</si>
  <si>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</si>
  <si>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</si>
  <si>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</si>
  <si>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</si>
  <si>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</si>
  <si>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</si>
  <si>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</si>
  <si>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</si>
  <si>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</si>
  <si>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</si>
  <si>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</si>
  <si>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</si>
  <si>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</si>
  <si>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</si>
  <si>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</si>
  <si>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</si>
  <si>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</si>
  <si>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</si>
  <si>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</si>
  <si>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</si>
  <si>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</si>
  <si>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</si>
  <si>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</si>
  <si>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</si>
  <si>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</si>
  <si>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</si>
  <si>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</si>
  <si>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</si>
  <si>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</si>
  <si>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</si>
  <si>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</si>
  <si>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</si>
  <si>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</si>
  <si>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</si>
  <si>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</si>
  <si>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</si>
  <si>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</si>
  <si>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</si>
  <si>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</si>
  <si>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</si>
  <si>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</si>
  <si>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</si>
  <si>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</si>
  <si>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</si>
  <si>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</si>
  <si>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</si>
  <si>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</si>
  <si>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</si>
  <si>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</si>
  <si>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</si>
  <si>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</si>
  <si>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</si>
  <si>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</si>
  <si>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</si>
  <si>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</si>
  <si>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</si>
  <si>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</si>
  <si>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</si>
  <si>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</si>
  <si>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</si>
  <si>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</si>
  <si>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</si>
  <si>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</si>
  <si>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</si>
  <si>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</si>
  <si>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</si>
  <si>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</si>
  <si>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</si>
  <si>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</si>
  <si>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</si>
  <si>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</si>
  <si>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</si>
  <si>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</si>
  <si>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</si>
  <si>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</si>
  <si>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</si>
  <si>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</si>
  <si>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</si>
  <si>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</si>
  <si>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</si>
  <si>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</si>
  <si>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</si>
  <si>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</si>
  <si>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</si>
  <si>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</si>
  <si>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</si>
  <si>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</si>
  <si>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</si>
  <si>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</si>
  <si>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</si>
  <si>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</si>
  <si>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</si>
  <si>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</si>
  <si>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</si>
  <si>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</si>
  <si>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</si>
  <si>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</si>
  <si>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</si>
  <si>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</si>
  <si>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</si>
  <si>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</si>
  <si>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</si>
  <si>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</si>
  <si>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</si>
  <si>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</si>
  <si>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</si>
  <si>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</si>
  <si>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</si>
  <si>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</si>
  <si>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</si>
  <si>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</si>
  <si>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</si>
  <si>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</si>
  <si>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</si>
  <si>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</si>
  <si>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</si>
  <si>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</si>
  <si>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</si>
  <si>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</si>
  <si>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</si>
  <si>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</si>
  <si>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</si>
  <si>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</si>
  <si>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</si>
  <si>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</si>
  <si>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</si>
  <si>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</si>
  <si>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</si>
  <si>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</si>
  <si>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</si>
  <si>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</si>
  <si>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</si>
  <si>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</si>
  <si>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</si>
  <si>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</si>
  <si>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</si>
  <si>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</si>
  <si>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</si>
  <si>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</si>
  <si>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</si>
  <si>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</si>
  <si>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</si>
  <si>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</si>
  <si>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</si>
  <si>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</si>
  <si>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</si>
  <si>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</si>
  <si>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</si>
  <si>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</si>
  <si>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</si>
  <si>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</si>
  <si>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</si>
  <si>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</si>
  <si>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</si>
  <si>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</si>
  <si>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</si>
  <si>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</si>
  <si>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</si>
  <si>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</si>
  <si>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</si>
  <si>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</si>
  <si>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</si>
  <si>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</si>
  <si>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</si>
  <si>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</si>
  <si>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</si>
  <si>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</si>
  <si>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</si>
  <si>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</si>
  <si>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</si>
  <si>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</si>
  <si>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</si>
  <si>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</si>
  <si>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</si>
  <si>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</si>
  <si>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</si>
  <si>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</si>
  <si>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</si>
  <si>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</si>
  <si>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</si>
  <si>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</si>
  <si>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</si>
  <si>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</si>
  <si>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</si>
  <si>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</si>
  <si>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</si>
  <si>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</si>
  <si>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</si>
  <si>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</si>
  <si>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</si>
  <si>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</si>
  <si>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</si>
  <si>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</si>
  <si>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</si>
  <si>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</si>
  <si>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</si>
  <si>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</si>
  <si>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</si>
  <si>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</si>
  <si>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</si>
  <si>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</si>
  <si>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</si>
  <si>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</si>
  <si>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</si>
  <si>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</si>
  <si>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</si>
  <si>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</si>
  <si>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</si>
  <si>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</si>
  <si>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</si>
  <si>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</si>
  <si>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</si>
  <si>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</si>
  <si>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</si>
  <si>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</si>
  <si>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</si>
  <si>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</si>
  <si>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</si>
  <si>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</si>
  <si>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</si>
  <si>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</si>
  <si>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</si>
  <si>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</si>
  <si>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</si>
  <si>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</si>
  <si>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</si>
  <si>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</si>
  <si>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</si>
  <si>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</si>
  <si>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</si>
  <si>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</si>
  <si>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</si>
  <si>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</si>
  <si>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</si>
  <si>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</si>
  <si>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</si>
  <si>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</si>
  <si>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</si>
  <si>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</si>
  <si>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</si>
  <si>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</si>
  <si>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</si>
  <si>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</si>
  <si>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</si>
  <si>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</si>
  <si>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</si>
  <si>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</si>
  <si>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</si>
  <si>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</si>
  <si>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</si>
  <si>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</si>
  <si>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</si>
  <si>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</si>
  <si>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</si>
  <si>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</si>
  <si>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</si>
  <si>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</si>
  <si>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</si>
  <si>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</si>
  <si>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</si>
  <si>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</si>
  <si>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</si>
  <si>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</si>
  <si>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</si>
  <si>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</si>
  <si>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</si>
  <si>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</si>
  <si>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</si>
  <si>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</si>
  <si>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</si>
  <si>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</si>
  <si>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</si>
  <si>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</si>
  <si>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</si>
  <si>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</si>
  <si>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</si>
  <si>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</si>
  <si>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</si>
  <si>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</si>
  <si>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</si>
  <si>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</si>
  <si>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</si>
  <si>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</si>
  <si>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</si>
  <si>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</si>
  <si>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</si>
  <si>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</si>
  <si>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</si>
  <si>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</si>
  <si>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</si>
  <si>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</si>
  <si>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</si>
  <si>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</si>
  <si>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</si>
  <si>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</si>
  <si>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</si>
  <si>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</si>
  <si>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</si>
  <si>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</si>
  <si>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</si>
  <si>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</si>
  <si>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</si>
  <si>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</si>
  <si>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</si>
  <si>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</si>
  <si>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</si>
  <si>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</si>
  <si>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</si>
  <si>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</si>
  <si>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</si>
  <si>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</si>
  <si>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</si>
  <si>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</si>
  <si>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</si>
  <si>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</si>
  <si>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</si>
  <si>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</si>
  <si>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</si>
  <si>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</si>
  <si>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</si>
  <si>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</si>
  <si>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</si>
  <si>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</si>
  <si>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</si>
  <si>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</si>
  <si>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</si>
  <si>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</si>
  <si>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</si>
  <si>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</si>
  <si>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</si>
  <si>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</si>
  <si>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</si>
  <si>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</si>
  <si>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</si>
  <si>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</si>
  <si>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</si>
  <si>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</si>
  <si>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</si>
  <si>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</si>
  <si>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</si>
  <si>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</si>
  <si>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</si>
  <si>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</si>
  <si>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</si>
  <si>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</si>
  <si>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</si>
  <si>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</si>
  <si>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</si>
  <si>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</si>
  <si>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</si>
  <si>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</si>
  <si>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</si>
  <si>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</si>
  <si>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</si>
  <si>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</si>
  <si>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</si>
  <si>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</si>
  <si>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</si>
  <si>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</si>
  <si>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</si>
  <si>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</si>
  <si>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</si>
  <si>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</si>
  <si>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</si>
  <si>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</si>
  <si>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</si>
  <si>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</si>
  <si>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</si>
  <si>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</si>
  <si>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</si>
  <si>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</si>
  <si>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</si>
  <si>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</si>
  <si>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</si>
  <si>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</si>
  <si>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</si>
  <si>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</si>
  <si>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</si>
  <si>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</si>
  <si>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</si>
  <si>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</si>
  <si>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</si>
  <si>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</si>
  <si>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</si>
  <si>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</si>
  <si>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</si>
  <si>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</si>
  <si>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</si>
  <si>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</si>
  <si>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</si>
  <si>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</si>
  <si>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</si>
  <si>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</si>
  <si>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</si>
  <si>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</si>
  <si>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</si>
  <si>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</si>
  <si>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</si>
  <si>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</si>
  <si>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</si>
  <si>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</si>
  <si>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</si>
  <si>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</si>
  <si>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</si>
  <si>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</si>
  <si>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</si>
  <si>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</si>
  <si>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</si>
  <si>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</si>
  <si>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</si>
  <si>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</si>
  <si>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</si>
  <si>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</si>
  <si>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</si>
  <si>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</si>
  <si>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</si>
  <si>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</si>
  <si>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</si>
  <si>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</si>
  <si>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</si>
  <si>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</si>
  <si>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</si>
  <si>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</si>
  <si>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</si>
  <si>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</si>
  <si>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</si>
  <si>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</si>
  <si>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</si>
  <si>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</si>
  <si>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</si>
  <si>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</si>
  <si>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</si>
  <si>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</si>
  <si>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</si>
  <si>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</si>
  <si>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</si>
  <si>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</si>
  <si>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</si>
  <si>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</si>
  <si>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</si>
  <si>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</si>
  <si>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</si>
  <si>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</si>
  <si>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</si>
  <si>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</si>
  <si>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</si>
  <si>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</si>
  <si>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</si>
  <si>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</si>
  <si>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</si>
  <si>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</si>
  <si>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</si>
  <si>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</si>
  <si>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</si>
  <si>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</si>
  <si>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</si>
  <si>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</si>
  <si>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</si>
  <si>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</si>
  <si>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</si>
  <si>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</si>
  <si>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</si>
  <si>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</si>
  <si>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</si>
  <si>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</si>
  <si>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</si>
  <si>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</si>
  <si>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</si>
  <si>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</si>
  <si>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</si>
  <si>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</si>
  <si>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</si>
  <si>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</si>
  <si>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</si>
  <si>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</si>
  <si>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</si>
  <si>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</si>
  <si>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</si>
  <si>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</si>
  <si>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</si>
  <si>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</si>
  <si>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</si>
  <si>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</si>
  <si>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</si>
  <si>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</si>
  <si>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</si>
  <si>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</si>
  <si>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</si>
  <si>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</si>
  <si>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</si>
  <si>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</si>
  <si>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</si>
  <si>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</si>
  <si>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</si>
  <si>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</si>
  <si>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</si>
  <si>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</si>
  <si>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</si>
  <si>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</si>
  <si>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</si>
  <si>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</si>
  <si>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</si>
  <si>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</si>
  <si>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</si>
  <si>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</si>
  <si>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</si>
  <si>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</si>
  <si>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</si>
  <si>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</si>
  <si>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</si>
  <si>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</si>
  <si>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</si>
  <si>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</si>
  <si>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</si>
  <si>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</si>
  <si>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</si>
  <si>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</si>
  <si>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</si>
  <si>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</si>
  <si>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</si>
  <si>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</si>
  <si>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</si>
  <si>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</si>
  <si>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</si>
  <si>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</si>
  <si>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</si>
  <si>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</si>
  <si>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</si>
  <si>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</si>
  <si>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</si>
  <si>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</si>
  <si>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</si>
  <si>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</si>
  <si>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</si>
  <si>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</si>
  <si>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</si>
  <si>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</si>
  <si>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</si>
  <si>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</si>
  <si>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</si>
  <si>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</si>
  <si>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</si>
  <si>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</si>
  <si>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</si>
  <si>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</si>
  <si>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</si>
  <si>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</si>
  <si>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</si>
  <si>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</si>
  <si>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</si>
  <si>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</si>
  <si>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</si>
  <si>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</si>
  <si>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</si>
  <si>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</si>
  <si>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</si>
  <si>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</si>
  <si>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</si>
  <si>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</si>
  <si>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</si>
  <si>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</si>
  <si>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</si>
  <si>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</si>
  <si>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</si>
  <si>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</si>
  <si>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</si>
  <si>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</si>
  <si>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</si>
  <si>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</si>
  <si>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</si>
  <si>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</si>
  <si>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</si>
  <si>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</si>
  <si>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</si>
  <si>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</si>
  <si>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</si>
  <si>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</si>
  <si>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</si>
  <si>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</si>
  <si>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</si>
  <si>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</si>
  <si>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</si>
  <si>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</si>
  <si>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</si>
  <si>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</si>
  <si>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</si>
  <si>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</si>
  <si>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</si>
  <si>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</si>
  <si>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</si>
  <si>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</si>
  <si>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</si>
  <si>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</si>
  <si>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</si>
  <si>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</si>
  <si>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</si>
  <si>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</si>
  <si>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</si>
  <si>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</si>
  <si>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</si>
  <si>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</si>
  <si>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</si>
  <si>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</si>
  <si>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</si>
  <si>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</si>
  <si>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</si>
  <si>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</si>
  <si>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</si>
  <si>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</si>
  <si>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</si>
  <si>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</si>
  <si>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</si>
  <si>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</si>
  <si>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</si>
  <si>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</si>
  <si>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</si>
  <si>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</si>
  <si>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</si>
  <si>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</si>
  <si>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</si>
  <si>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</si>
  <si>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</si>
  <si>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</si>
  <si>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</si>
  <si>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</si>
  <si>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</si>
  <si>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</si>
  <si>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</si>
  <si>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</si>
  <si>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</si>
  <si>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</si>
  <si>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</si>
  <si>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</si>
  <si>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</si>
  <si>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</si>
  <si>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</si>
  <si>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</si>
  <si>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</si>
  <si>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</si>
  <si>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</si>
  <si>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</si>
  <si>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</si>
  <si>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</si>
  <si>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</si>
  <si>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</si>
  <si>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</si>
  <si>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</si>
  <si>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</si>
  <si>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</si>
  <si>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</si>
  <si>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</si>
  <si>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</si>
  <si>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</si>
  <si>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</si>
  <si>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</si>
  <si>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</si>
  <si>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</si>
  <si>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</si>
  <si>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</si>
  <si>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</si>
  <si>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</si>
  <si>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</si>
  <si>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</si>
  <si>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</si>
  <si>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</si>
  <si>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</si>
  <si>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</si>
  <si>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</si>
  <si>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</si>
  <si>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</si>
  <si>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</si>
  <si>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</si>
  <si>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</si>
  <si>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</si>
  <si>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</si>
  <si>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</si>
  <si>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</si>
  <si>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</si>
  <si>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</si>
  <si>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</si>
  <si>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</si>
  <si>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</si>
  <si>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</si>
  <si>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</si>
  <si>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</si>
  <si>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</si>
  <si>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</si>
  <si>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</si>
  <si>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</si>
  <si>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</si>
  <si>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</si>
  <si>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</si>
  <si>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</si>
  <si>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</si>
  <si>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</si>
  <si>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</si>
  <si>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</si>
  <si>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</si>
  <si>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</si>
  <si>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</si>
  <si>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</si>
  <si>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</si>
  <si>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</si>
  <si>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</si>
  <si>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</si>
  <si>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</si>
  <si>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</si>
  <si>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</si>
  <si>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</si>
  <si>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</si>
  <si>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</si>
  <si>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</si>
  <si>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</si>
  <si>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</si>
  <si>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</si>
  <si>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</si>
  <si>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</si>
  <si>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</si>
  <si>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</si>
  <si>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</si>
  <si>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</si>
  <si>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</si>
  <si>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</si>
  <si>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</si>
  <si>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</si>
  <si>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</si>
  <si>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</si>
  <si>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</si>
  <si>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</si>
  <si>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</si>
  <si>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</si>
  <si>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</si>
  <si>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</si>
  <si>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</si>
  <si>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</si>
  <si>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</si>
  <si>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</si>
  <si>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</si>
  <si>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</si>
  <si>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</si>
  <si>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</si>
  <si>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</si>
  <si>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</si>
  <si>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</si>
  <si>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</si>
  <si>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</si>
  <si>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</si>
  <si>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</si>
  <si>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</si>
  <si>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</si>
  <si>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</si>
  <si>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</si>
  <si>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</si>
  <si>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</si>
  <si>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</si>
  <si>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</si>
  <si>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</si>
  <si>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</si>
  <si>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</si>
  <si>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</si>
  <si>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</si>
  <si>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</si>
  <si>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</si>
  <si>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</si>
  <si>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</si>
  <si>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</si>
  <si>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</si>
  <si>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</si>
  <si>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</si>
  <si>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</si>
  <si>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</si>
  <si>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</si>
  <si>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</si>
  <si>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</si>
  <si>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</si>
  <si>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</si>
  <si>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</si>
  <si>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</si>
  <si>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</si>
  <si>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</si>
  <si>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</si>
  <si>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</si>
  <si>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</si>
  <si>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</si>
  <si>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</si>
  <si>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</si>
  <si>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</si>
  <si>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</si>
  <si>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</si>
  <si>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</si>
  <si>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</si>
  <si>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</si>
  <si>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</si>
  <si>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</si>
  <si>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</si>
  <si>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</si>
  <si>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</si>
  <si>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</si>
  <si>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</si>
  <si>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</si>
  <si>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</si>
  <si>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</si>
  <si>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</si>
  <si>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</si>
  <si>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</si>
  <si>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</si>
  <si>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</si>
  <si>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</si>
  <si>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</si>
  <si>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</si>
  <si>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</si>
  <si>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</si>
  <si>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</si>
  <si>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</si>
  <si>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</si>
  <si>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</si>
  <si>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</si>
  <si>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</si>
  <si>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</si>
  <si>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</si>
  <si>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</si>
  <si>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</si>
  <si>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</si>
  <si>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</si>
  <si>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</si>
  <si>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</si>
  <si>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</si>
  <si>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</si>
  <si>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</si>
  <si>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</si>
  <si>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</si>
  <si>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</si>
  <si>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</si>
  <si>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</si>
  <si>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</si>
  <si>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</si>
  <si>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</si>
  <si>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</si>
  <si>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</si>
  <si>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</si>
  <si>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</si>
  <si>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</si>
  <si>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</si>
  <si>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</si>
  <si>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</si>
  <si>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</si>
  <si>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</si>
  <si>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</si>
  <si>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</si>
  <si>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</si>
  <si>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</si>
  <si>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</si>
  <si>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</si>
  <si>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</si>
  <si>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</si>
  <si>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</si>
  <si>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</si>
  <si>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</si>
  <si>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</si>
  <si>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</si>
  <si>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</si>
  <si>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</si>
  <si>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</si>
  <si>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</si>
  <si>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</si>
  <si>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</si>
  <si>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</si>
  <si>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</si>
  <si>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</si>
  <si>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</si>
  <si>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</si>
  <si>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</si>
  <si>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</si>
  <si>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</si>
  <si>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</si>
  <si>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</si>
  <si>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</si>
  <si>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</si>
  <si>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</si>
  <si>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</si>
  <si>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</si>
  <si>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</si>
  <si>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</si>
  <si>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</si>
  <si>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</si>
  <si>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</si>
  <si>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</si>
  <si>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</si>
  <si>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</si>
  <si>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</si>
  <si>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</si>
  <si>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</si>
  <si>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</si>
  <si>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</si>
  <si>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</si>
  <si>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</si>
  <si>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</si>
  <si>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</si>
  <si>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</si>
  <si>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</si>
  <si>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</si>
  <si>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</si>
  <si>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</si>
  <si>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</si>
  <si>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</si>
  <si>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</si>
  <si>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</si>
  <si>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</si>
  <si>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</si>
  <si>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</si>
  <si>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</si>
  <si>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</si>
  <si>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</si>
  <si>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</si>
  <si>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</si>
  <si>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</si>
  <si>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</si>
  <si>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</si>
  <si>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</si>
  <si>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</si>
  <si>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</si>
  <si>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</si>
  <si>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</si>
  <si>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</si>
  <si>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</si>
  <si>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</si>
  <si>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</si>
  <si>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</si>
  <si>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</si>
  <si>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</si>
  <si>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</si>
  <si>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</si>
  <si>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</si>
  <si>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</si>
  <si>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</si>
  <si>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</si>
  <si>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</si>
  <si>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</si>
  <si>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</si>
  <si>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</si>
  <si>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</si>
  <si>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</si>
  <si>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</si>
  <si>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</si>
  <si>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</si>
  <si>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</si>
  <si>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</si>
  <si>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</si>
  <si>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</si>
  <si>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</si>
  <si>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</si>
  <si>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</si>
  <si>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</si>
  <si>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</si>
  <si>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</si>
  <si>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</si>
  <si>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</si>
  <si>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</si>
  <si>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</si>
  <si>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</si>
  <si>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</si>
  <si>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</si>
  <si>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</si>
  <si>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</si>
  <si>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</si>
  <si>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</si>
  <si>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</si>
  <si>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</si>
  <si>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</si>
  <si>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</si>
  <si>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</si>
  <si>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</si>
  <si>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</si>
  <si>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</si>
  <si>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</si>
  <si>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</si>
  <si>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</si>
  <si>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</si>
  <si>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</si>
  <si>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</si>
  <si>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</si>
  <si>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</si>
  <si>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</si>
  <si>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</si>
  <si>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</si>
  <si>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</si>
  <si>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</si>
  <si>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</si>
  <si>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</si>
  <si>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</si>
  <si>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</si>
  <si>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</si>
  <si>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</si>
  <si>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</si>
  <si>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</si>
  <si>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</si>
  <si>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</si>
  <si>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</si>
  <si>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</si>
  <si>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</si>
  <si>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</si>
  <si>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</si>
  <si>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</si>
  <si>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</si>
  <si>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</si>
  <si>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</si>
  <si>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</si>
  <si>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</si>
  <si>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</si>
  <si>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</si>
  <si>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</si>
  <si>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</si>
  <si>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</si>
  <si>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</si>
  <si>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</si>
  <si>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</si>
  <si>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</si>
  <si>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</si>
  <si>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</si>
  <si>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</si>
  <si>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</si>
  <si>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</si>
  <si>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</si>
  <si>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</si>
  <si>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</si>
  <si>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</si>
  <si>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</si>
  <si>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</si>
  <si>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</si>
  <si>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</si>
  <si>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</si>
  <si>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</si>
  <si>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</si>
  <si>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</si>
  <si>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</si>
  <si>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</si>
  <si>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</si>
  <si>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</si>
  <si>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</si>
  <si>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</si>
  <si>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</si>
  <si>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</si>
  <si>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</si>
  <si>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</si>
  <si>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</si>
  <si>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</si>
  <si>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</si>
  <si>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</si>
  <si>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</si>
  <si>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</si>
  <si>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</si>
  <si>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</si>
  <si>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</si>
  <si>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</si>
  <si>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</si>
  <si>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</si>
  <si>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</si>
  <si>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</si>
  <si>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</si>
  <si>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</si>
  <si>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</si>
  <si>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</si>
  <si>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</si>
  <si>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</si>
  <si>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</si>
  <si>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</si>
  <si>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</si>
  <si>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</si>
  <si>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</si>
  <si>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</si>
  <si>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</si>
  <si>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</si>
  <si>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</si>
  <si>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</si>
  <si>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</si>
  <si>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</si>
  <si>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</si>
  <si>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</si>
  <si>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</si>
  <si>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</si>
  <si>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</si>
  <si>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</si>
  <si>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</si>
  <si>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</si>
  <si>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</si>
  <si>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</si>
  <si>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</si>
  <si>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</si>
  <si>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</si>
  <si>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</si>
  <si>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</si>
  <si>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</si>
  <si>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</si>
  <si>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</si>
  <si>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</si>
  <si>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</si>
  <si>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</si>
  <si>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</si>
  <si>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</si>
  <si>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</si>
  <si>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</si>
  <si>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</si>
  <si>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</si>
  <si>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</si>
  <si>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</si>
  <si>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</si>
  <si>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</si>
  <si>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</si>
  <si>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</si>
  <si>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</si>
  <si>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</si>
  <si>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</si>
  <si>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</si>
  <si>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</si>
  <si>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</si>
  <si>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</si>
  <si>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</si>
  <si>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</si>
  <si>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</si>
  <si>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</si>
  <si>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</si>
  <si>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</si>
  <si>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</si>
  <si>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</si>
  <si>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</si>
  <si>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</si>
  <si>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</si>
  <si>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</si>
  <si>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</si>
  <si>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</si>
  <si>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</si>
  <si>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</si>
  <si>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</si>
  <si>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</si>
  <si>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</si>
  <si>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</si>
  <si>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</si>
  <si>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</si>
  <si>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</si>
  <si>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</si>
  <si>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</si>
  <si>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</si>
  <si>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</si>
  <si>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</si>
  <si>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</si>
  <si>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</si>
  <si>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</si>
  <si>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</si>
  <si>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</si>
  <si>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</si>
  <si>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</si>
  <si>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</si>
  <si>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</si>
  <si>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</si>
  <si>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</si>
  <si>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</si>
  <si>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</si>
  <si>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</si>
  <si>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</si>
  <si>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</si>
  <si>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</si>
  <si>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</si>
  <si>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</si>
  <si>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</si>
  <si>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</si>
  <si>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</si>
  <si>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</si>
  <si>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</si>
  <si>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</si>
  <si>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</si>
  <si>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</si>
  <si>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</si>
  <si>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</si>
  <si>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</si>
  <si>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</si>
  <si>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</si>
  <si>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</si>
  <si>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</si>
  <si>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</si>
  <si>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</si>
  <si>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</si>
  <si>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</si>
  <si>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</si>
  <si>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</si>
  <si>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</si>
  <si>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</si>
  <si>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</si>
  <si>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</si>
  <si>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</si>
  <si>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</si>
  <si>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</si>
  <si>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</si>
  <si>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</si>
  <si>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</si>
  <si>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</si>
  <si>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</si>
  <si>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</si>
  <si>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</si>
  <si>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</si>
  <si>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</si>
  <si>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</si>
  <si>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</si>
  <si>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</si>
  <si>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</si>
  <si>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</si>
  <si>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</si>
  <si>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</si>
  <si>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</si>
  <si>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</si>
  <si>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</si>
  <si>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</si>
  <si>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</si>
  <si>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</si>
  <si>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</si>
  <si>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</si>
  <si>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</si>
  <si>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</si>
  <si>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</si>
  <si>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</si>
  <si>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</si>
  <si>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</si>
  <si>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</si>
  <si>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</si>
  <si>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</si>
  <si>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</si>
  <si>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</si>
  <si>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</si>
  <si>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</si>
  <si>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</si>
  <si>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</si>
  <si>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</si>
  <si>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</si>
  <si>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</si>
  <si>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</si>
  <si>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</si>
  <si>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</si>
  <si>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</si>
  <si>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</si>
  <si>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</si>
  <si>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</si>
  <si>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</si>
  <si>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</si>
  <si>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</si>
  <si>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</si>
  <si>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</si>
  <si>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</si>
  <si>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</si>
  <si>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</si>
  <si>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</si>
  <si>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</si>
  <si>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</si>
  <si>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</si>
  <si>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</si>
  <si>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</si>
  <si>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</si>
  <si>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</si>
  <si>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</si>
  <si>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</si>
  <si>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</si>
  <si>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</si>
  <si>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</si>
  <si>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</si>
  <si>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</si>
  <si>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</si>
  <si>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</si>
  <si>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</si>
  <si>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</si>
  <si>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</si>
  <si>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</si>
  <si>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</si>
  <si>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</si>
  <si>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</si>
  <si>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</si>
  <si>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</si>
  <si>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</si>
  <si>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</si>
  <si>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</si>
  <si>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</si>
  <si>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</si>
  <si>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</si>
  <si>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</si>
  <si>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</si>
  <si>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</si>
  <si>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</si>
  <si>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</si>
  <si>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</si>
  <si>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</si>
  <si>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</si>
  <si>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</si>
  <si>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</si>
  <si>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</si>
  <si>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</si>
  <si>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</si>
  <si>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</si>
  <si>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</si>
  <si>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</si>
  <si>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</si>
  <si>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</si>
  <si>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</si>
  <si>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</si>
  <si>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</si>
  <si>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</si>
  <si>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</si>
  <si>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</si>
  <si>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</si>
  <si>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</si>
  <si>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</si>
  <si>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</si>
  <si>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</si>
  <si>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</si>
  <si>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</si>
  <si>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</si>
  <si>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</si>
  <si>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</si>
  <si>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</si>
  <si>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</si>
  <si>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</si>
  <si>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</si>
  <si>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</si>
  <si>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</si>
  <si>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</si>
  <si>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</si>
  <si>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</si>
  <si>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</si>
  <si>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</si>
  <si>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</si>
  <si>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</si>
  <si>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</si>
  <si>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</si>
  <si>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</si>
  <si>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</si>
  <si>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</si>
  <si>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</si>
  <si>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</si>
  <si>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</si>
  <si>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</si>
  <si>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</si>
  <si>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</si>
  <si>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</si>
  <si>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</si>
  <si>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</si>
  <si>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</si>
  <si>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</si>
  <si>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</si>
  <si>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</si>
  <si>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</si>
  <si>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</si>
  <si>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</si>
  <si>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</si>
  <si>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</si>
  <si>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</si>
  <si>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</si>
  <si>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</si>
  <si>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</si>
  <si>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</si>
  <si>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</si>
  <si>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</si>
  <si>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</si>
  <si>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</si>
  <si>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</si>
  <si>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</si>
  <si>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</si>
  <si>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</si>
  <si>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</si>
  <si>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</si>
  <si>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</si>
  <si>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</si>
  <si>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</si>
  <si>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</si>
  <si>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</si>
  <si>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</si>
  <si>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</si>
  <si>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</si>
  <si>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</si>
  <si>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</si>
  <si>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</si>
  <si>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</si>
  <si>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</si>
  <si>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</si>
  <si>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</si>
  <si>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</si>
  <si>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</si>
  <si>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</si>
  <si>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</si>
  <si>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</si>
  <si>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</si>
  <si>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</si>
  <si>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</si>
  <si>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</si>
  <si>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</si>
  <si>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</si>
  <si>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</si>
  <si>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</si>
  <si>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</si>
  <si>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</si>
  <si>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</si>
  <si>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</si>
  <si>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</si>
  <si>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</si>
  <si>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</si>
  <si>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</si>
  <si>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</si>
  <si>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</si>
  <si>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</si>
  <si>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</si>
  <si>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</si>
  <si>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</si>
  <si>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</si>
  <si>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</si>
  <si>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</si>
  <si>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</si>
  <si>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</si>
  <si>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</si>
  <si>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</si>
  <si>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</si>
  <si>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</si>
  <si>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</si>
  <si>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</si>
  <si>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</si>
  <si>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</si>
  <si>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</si>
  <si>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</si>
  <si>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</si>
  <si>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</si>
  <si>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</si>
  <si>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</si>
  <si>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</si>
  <si>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</si>
  <si>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</si>
  <si>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</si>
  <si>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</si>
  <si>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</si>
  <si>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</si>
  <si>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</si>
  <si>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</si>
  <si>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</si>
  <si>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</si>
  <si>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</si>
  <si>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</si>
  <si>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</si>
  <si>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</si>
  <si>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</si>
  <si>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</si>
  <si>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</si>
  <si>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</si>
  <si>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</si>
  <si>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</si>
  <si>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</si>
  <si>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</si>
  <si>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</si>
  <si>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</si>
  <si>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</si>
  <si>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</si>
  <si>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</si>
  <si>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</si>
  <si>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</si>
  <si>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</si>
  <si>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</si>
  <si>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</si>
  <si>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</si>
  <si>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</si>
  <si>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</si>
  <si>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</si>
  <si>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</si>
  <si>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</si>
  <si>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</si>
  <si>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</si>
  <si>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</si>
  <si>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</si>
  <si>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</si>
  <si>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</si>
  <si>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</si>
  <si>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</si>
  <si>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</si>
  <si>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</si>
  <si>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</si>
  <si>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</si>
  <si>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</si>
  <si>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</si>
  <si>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</si>
  <si>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</si>
  <si>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</si>
  <si>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</si>
  <si>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</si>
  <si>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</si>
  <si>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</si>
  <si>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</si>
  <si>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</si>
  <si>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</si>
  <si>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</si>
  <si>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</si>
  <si>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</si>
  <si>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</si>
  <si>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</si>
  <si>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</si>
  <si>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</si>
  <si>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</si>
  <si>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</si>
  <si>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</si>
  <si>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</si>
  <si>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</si>
  <si>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</si>
  <si>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</si>
  <si>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</si>
  <si>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</si>
  <si>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</si>
  <si>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</si>
  <si>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</si>
  <si>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</si>
  <si>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</si>
  <si>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</si>
  <si>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</si>
  <si>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</si>
  <si>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</si>
  <si>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</si>
  <si>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</si>
  <si>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</si>
  <si>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</si>
  <si>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</si>
  <si>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</si>
  <si>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</si>
  <si>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</si>
  <si>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</si>
  <si>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</si>
  <si>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</si>
  <si>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</si>
  <si>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</si>
  <si>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</si>
  <si>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</si>
  <si>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</si>
  <si>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</si>
  <si>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</si>
  <si>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</si>
  <si>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</si>
  <si>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</si>
  <si>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</si>
  <si>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</si>
  <si>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</si>
  <si>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</si>
  <si>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</si>
  <si>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</si>
  <si>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</si>
  <si>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</si>
  <si>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</si>
  <si>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</si>
  <si>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</si>
  <si>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</si>
  <si>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</si>
  <si>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</si>
  <si>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</si>
  <si>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</si>
  <si>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</si>
  <si>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</si>
  <si>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</si>
  <si>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</si>
  <si>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</si>
  <si>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</si>
  <si>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</si>
  <si>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</si>
  <si>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</si>
  <si>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</si>
  <si>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</si>
  <si>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</si>
  <si>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</si>
  <si>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</si>
  <si>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</si>
  <si>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</si>
  <si>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</si>
  <si>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</si>
  <si>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</si>
  <si>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</si>
  <si>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</si>
  <si>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</si>
  <si>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</si>
  <si>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</si>
  <si>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</si>
  <si>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</si>
  <si>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</si>
  <si>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</si>
  <si>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</si>
  <si>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</si>
  <si>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</si>
  <si>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</si>
  <si>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</si>
  <si>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</si>
  <si>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</si>
  <si>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</si>
  <si>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</si>
  <si>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</si>
  <si>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</si>
  <si>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</si>
  <si>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</si>
  <si>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</si>
  <si>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</si>
  <si>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</si>
  <si>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</si>
  <si>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</si>
  <si>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</si>
  <si>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</si>
  <si>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</si>
  <si>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</si>
  <si>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</si>
  <si>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</si>
  <si>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</si>
  <si>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</si>
  <si>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</si>
  <si>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</si>
  <si>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</si>
  <si>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</si>
  <si>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</si>
  <si>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</si>
  <si>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</si>
  <si>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</si>
  <si>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</si>
  <si>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</si>
  <si>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</si>
  <si>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</si>
  <si>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</si>
  <si>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</si>
  <si>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</si>
  <si>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</si>
  <si>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</si>
  <si>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</si>
  <si>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</si>
  <si>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</si>
  <si>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</si>
  <si>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</si>
  <si>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</si>
  <si>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</si>
  <si>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</si>
  <si>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</si>
  <si>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</si>
  <si>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</si>
  <si>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</si>
  <si>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</si>
  <si>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</si>
  <si>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</si>
  <si>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</si>
  <si>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</si>
  <si>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</si>
  <si>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</si>
  <si>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</si>
  <si>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</si>
  <si>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</si>
  <si>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</si>
  <si>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</si>
  <si>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</si>
  <si>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</si>
  <si>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</si>
  <si>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</si>
  <si>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</si>
  <si>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</si>
  <si>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</si>
  <si>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</si>
  <si>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</si>
  <si>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</si>
  <si>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</si>
  <si>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</si>
  <si>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</si>
  <si>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</si>
  <si>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</si>
  <si>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</si>
  <si>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</si>
  <si>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</si>
  <si>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</si>
  <si>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</si>
  <si>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</si>
  <si>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</si>
  <si>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</si>
  <si>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</si>
  <si>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</si>
  <si>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</si>
  <si>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</si>
  <si>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</si>
  <si>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</si>
  <si>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</si>
  <si>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</si>
  <si>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</si>
  <si>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</si>
  <si>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</si>
  <si>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</si>
  <si>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</si>
  <si>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</si>
  <si>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</si>
  <si>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</si>
  <si>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</si>
  <si>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</si>
  <si>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</si>
  <si>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</si>
  <si>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</si>
  <si>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</si>
  <si>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</si>
  <si>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</si>
  <si>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</si>
  <si>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</si>
  <si>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</si>
  <si>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</si>
  <si>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</si>
  <si>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</si>
  <si>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</si>
  <si>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</si>
  <si>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</si>
  <si>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</si>
  <si>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</si>
  <si>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</si>
  <si>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</si>
  <si>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</si>
  <si>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</si>
  <si>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</si>
  <si>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</si>
  <si>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</si>
  <si>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</si>
  <si>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</si>
  <si>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</si>
  <si>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</si>
  <si>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</si>
  <si>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</si>
  <si>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</si>
  <si>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</si>
  <si>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</si>
  <si>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</si>
  <si>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</si>
  <si>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</si>
  <si>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</si>
  <si>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</si>
  <si>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</si>
  <si>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</si>
  <si>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</si>
  <si>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</si>
  <si>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</si>
  <si>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</si>
  <si>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</si>
  <si>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</si>
  <si>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</si>
  <si>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</si>
  <si>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</si>
  <si>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</si>
  <si>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</si>
  <si>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</si>
  <si>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</si>
  <si>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</si>
  <si>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</si>
  <si>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</si>
  <si>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</si>
  <si>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</si>
  <si>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</si>
  <si>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</si>
  <si>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</si>
  <si>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</si>
  <si>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</si>
  <si>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</si>
  <si>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</si>
  <si>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</si>
  <si>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</si>
  <si>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</si>
  <si>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</si>
  <si>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</si>
  <si>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</si>
  <si>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</si>
  <si>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</si>
  <si>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</si>
  <si>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</si>
  <si>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</si>
  <si>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</si>
  <si>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</si>
  <si>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</si>
  <si>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</si>
  <si>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</si>
  <si>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</si>
  <si>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</si>
  <si>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</si>
  <si>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</si>
  <si>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</si>
  <si>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</si>
  <si>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</si>
  <si>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</si>
  <si>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</si>
  <si>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</si>
  <si>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</si>
  <si>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</si>
  <si>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</si>
  <si>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</si>
  <si>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</si>
  <si>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</si>
  <si>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</si>
  <si>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</si>
  <si>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</si>
  <si>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</si>
  <si>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</si>
  <si>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</si>
  <si>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</si>
  <si>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</si>
  <si>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</si>
  <si>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</si>
  <si>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</si>
  <si>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</si>
  <si>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</si>
  <si>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</si>
  <si>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</si>
  <si>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</si>
  <si>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</si>
  <si>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</si>
  <si>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</si>
  <si>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</si>
  <si>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</si>
  <si>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</si>
  <si>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</si>
  <si>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</si>
  <si>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</si>
  <si>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</si>
  <si>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</si>
  <si>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</si>
  <si>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</si>
  <si>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</si>
  <si>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</si>
  <si>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</si>
  <si>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</si>
  <si>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</si>
  <si>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</si>
  <si>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</si>
  <si>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</si>
  <si>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</si>
  <si>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</si>
  <si>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</si>
  <si>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</si>
  <si>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</si>
  <si>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</si>
  <si>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</si>
  <si>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</si>
  <si>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</si>
  <si>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</si>
  <si>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</si>
  <si>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</si>
  <si>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</si>
  <si>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</si>
  <si>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</si>
  <si>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</si>
  <si>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</si>
  <si>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</si>
  <si>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</si>
  <si>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</si>
  <si>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</si>
  <si>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</si>
  <si>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</si>
  <si>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</si>
  <si>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</si>
  <si>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</si>
  <si>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</si>
  <si>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</si>
  <si>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</si>
  <si>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</si>
  <si>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</si>
  <si>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</si>
  <si>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</si>
  <si>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</si>
  <si>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</si>
  <si>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</si>
  <si>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</si>
  <si>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</si>
  <si>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</si>
  <si>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</si>
  <si>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</si>
  <si>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</si>
  <si>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</si>
  <si>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</si>
  <si>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</si>
  <si>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</si>
  <si>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</si>
  <si>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</si>
  <si>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</si>
  <si>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</si>
  <si>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</si>
  <si>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</si>
  <si>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</si>
  <si>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</si>
  <si>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</si>
  <si>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</si>
  <si>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</si>
  <si>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</si>
  <si>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</si>
  <si>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</si>
  <si>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</si>
  <si>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</si>
  <si>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</si>
  <si>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</si>
  <si>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</si>
  <si>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</si>
  <si>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</si>
  <si>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</si>
  <si>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</si>
  <si>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</si>
  <si>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</si>
  <si>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</si>
  <si>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</si>
  <si>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</si>
  <si>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</si>
  <si>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</si>
  <si>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</si>
  <si>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</si>
  <si>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</si>
  <si>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</si>
  <si>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</si>
  <si>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</si>
  <si>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</si>
  <si>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</si>
  <si>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</si>
  <si>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</si>
  <si>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</si>
  <si>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</si>
  <si>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</si>
  <si>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</si>
  <si>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</si>
  <si>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</si>
  <si>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</si>
  <si>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</si>
  <si>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</si>
  <si>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</si>
  <si>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</si>
  <si>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</si>
  <si>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</si>
  <si>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</si>
  <si>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</si>
  <si>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</si>
  <si>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</si>
  <si>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</si>
  <si>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</si>
  <si>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</si>
  <si>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</si>
  <si>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</si>
  <si>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</si>
  <si>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</si>
  <si>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</si>
  <si>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</si>
  <si>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</si>
  <si>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</si>
  <si>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</si>
  <si>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</si>
  <si>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</si>
  <si>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</si>
  <si>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</si>
  <si>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</si>
  <si>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</si>
  <si>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</si>
  <si>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</si>
  <si>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</si>
  <si>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</si>
  <si>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</si>
  <si>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</si>
  <si>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</si>
  <si>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</si>
  <si>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</si>
  <si>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</si>
  <si>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</si>
  <si>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</si>
  <si>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</si>
  <si>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</si>
  <si>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</si>
  <si>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</si>
  <si>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</si>
  <si>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</si>
  <si>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</si>
  <si>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</si>
  <si>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</si>
  <si>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</si>
  <si>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</si>
  <si>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</si>
  <si>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</si>
  <si>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</si>
  <si>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</si>
  <si>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</si>
  <si>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</si>
  <si>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</si>
  <si>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</si>
  <si>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</si>
  <si>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</si>
  <si>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</si>
  <si>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</si>
  <si>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</si>
  <si>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</si>
  <si>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</si>
  <si>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</si>
  <si>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</si>
  <si>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</si>
  <si>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</si>
  <si>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</si>
  <si>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</si>
  <si>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</si>
  <si>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</si>
  <si>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</si>
  <si>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</si>
  <si>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</si>
  <si>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</si>
  <si>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</si>
  <si>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</si>
  <si>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</si>
  <si>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</si>
  <si>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</si>
  <si>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</si>
  <si>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</si>
  <si>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</si>
  <si>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</si>
  <si>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</si>
  <si>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</si>
  <si>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</si>
  <si>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</si>
  <si>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</si>
  <si>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</si>
  <si>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</si>
  <si>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</si>
  <si>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</si>
  <si>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</si>
  <si>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</si>
  <si>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</si>
  <si>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</si>
  <si>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</si>
  <si>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</si>
  <si>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</si>
  <si>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</si>
  <si>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</si>
  <si>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</si>
  <si>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</si>
  <si>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</si>
  <si>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</si>
  <si>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</si>
  <si>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</si>
  <si>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</si>
  <si>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</si>
  <si>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</si>
  <si>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</si>
  <si>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</si>
  <si>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</si>
  <si>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</si>
  <si>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</si>
  <si>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</si>
  <si>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</si>
  <si>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</si>
  <si>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</si>
  <si>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</si>
  <si>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</si>
  <si>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</si>
  <si>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</si>
  <si>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</si>
  <si>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</si>
  <si>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</si>
  <si>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</si>
  <si>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</si>
  <si>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</si>
  <si>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</si>
  <si>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</si>
  <si>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</si>
  <si>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</si>
  <si>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</si>
  <si>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</si>
  <si>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</si>
  <si>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</si>
  <si>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</si>
  <si>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</si>
  <si>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</si>
  <si>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</si>
  <si>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</si>
  <si>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</si>
  <si>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</si>
  <si>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</si>
  <si>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</si>
  <si>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</si>
  <si>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</si>
  <si>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</si>
  <si>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</si>
  <si>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</si>
  <si>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</si>
  <si>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</si>
  <si>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</si>
  <si>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</si>
  <si>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</si>
  <si>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</si>
  <si>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</si>
  <si>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</si>
  <si>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</si>
  <si>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</si>
  <si>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</si>
  <si>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</si>
  <si>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</si>
  <si>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</si>
  <si>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</si>
  <si>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</si>
  <si>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</si>
  <si>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</si>
  <si>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</si>
  <si>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</si>
  <si>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</si>
  <si>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</si>
  <si>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</si>
  <si>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</si>
  <si>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</si>
  <si>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</si>
  <si>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</si>
  <si>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</si>
  <si>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</si>
  <si>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</si>
  <si>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</si>
  <si>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</si>
  <si>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</si>
  <si>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</si>
  <si>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</si>
  <si>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</si>
  <si>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</si>
  <si>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</si>
  <si>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</si>
  <si>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</si>
  <si>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</si>
  <si>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</si>
  <si>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</si>
  <si>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</si>
  <si>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</si>
  <si>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</si>
  <si>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</si>
  <si>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</si>
  <si>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</si>
  <si>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</si>
  <si>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</si>
  <si>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</si>
  <si>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</si>
  <si>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</si>
  <si>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</si>
  <si>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</si>
  <si>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</si>
  <si>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</si>
  <si>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</si>
  <si>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</si>
  <si>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</si>
  <si>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</si>
  <si>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</si>
  <si>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</si>
  <si>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</si>
  <si>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</si>
  <si>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</si>
  <si>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</si>
  <si>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</si>
  <si>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</si>
  <si>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</si>
  <si>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</si>
  <si>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</si>
  <si>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</si>
  <si>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</si>
  <si>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</si>
  <si>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</si>
  <si>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</si>
  <si>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</si>
  <si>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</si>
  <si>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</si>
  <si>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</si>
  <si>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</si>
  <si>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</si>
  <si>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</si>
  <si>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</si>
  <si>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</si>
  <si>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</si>
  <si>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</si>
  <si>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</si>
  <si>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</si>
  <si>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</si>
  <si>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</si>
  <si>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</si>
  <si>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</si>
  <si>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</si>
  <si>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</si>
  <si>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</si>
  <si>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</si>
  <si>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</si>
  <si>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</si>
  <si>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</si>
  <si>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</si>
  <si>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</si>
  <si>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</si>
  <si>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</si>
  <si>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</si>
  <si>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</si>
  <si>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</si>
  <si>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</si>
  <si>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</si>
  <si>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</si>
  <si>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</si>
  <si>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</si>
  <si>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</si>
  <si>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</si>
  <si>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</si>
  <si>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</si>
  <si>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</si>
  <si>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</si>
  <si>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</si>
  <si>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</si>
  <si>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</si>
  <si>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</si>
  <si>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</si>
  <si>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</si>
  <si>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</si>
  <si>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</si>
  <si>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</si>
  <si>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</si>
  <si>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</si>
  <si>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</si>
  <si>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</si>
  <si>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</si>
  <si>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</si>
  <si>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</si>
  <si>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</si>
  <si>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</si>
  <si>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</si>
  <si>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</si>
  <si>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</si>
  <si>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</si>
  <si>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</si>
  <si>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</si>
  <si>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</si>
  <si>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</si>
  <si>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</si>
  <si>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</si>
  <si>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</si>
  <si>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</si>
  <si>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</si>
  <si>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</si>
  <si>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</si>
  <si>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</si>
  <si>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</si>
  <si>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</si>
  <si>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</si>
  <si>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</si>
  <si>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</si>
  <si>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</si>
  <si>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</si>
  <si>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</si>
  <si>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</si>
  <si>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</si>
  <si>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</si>
  <si>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</si>
  <si>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</si>
  <si>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</si>
  <si>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</si>
  <si>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</si>
  <si>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</si>
  <si>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</si>
  <si>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</si>
  <si>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</si>
  <si>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</si>
  <si>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</si>
  <si>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</si>
  <si>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</si>
  <si>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</si>
  <si>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</si>
  <si>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</si>
  <si>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</si>
  <si>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</si>
  <si>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</si>
  <si>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</si>
  <si>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</si>
  <si>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</si>
  <si>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</si>
  <si>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</si>
  <si>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</si>
  <si>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</si>
  <si>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</si>
  <si>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</si>
  <si>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</si>
  <si>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</si>
  <si>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</si>
  <si>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</si>
  <si>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</si>
  <si>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</si>
  <si>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</si>
  <si>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</si>
  <si>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</si>
  <si>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</si>
  <si>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</si>
  <si>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</si>
  <si>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</si>
  <si>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</si>
  <si>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</si>
  <si>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</si>
  <si>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</si>
  <si>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</si>
  <si>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</si>
  <si>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</si>
  <si>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</si>
  <si>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</si>
  <si>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</si>
  <si>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</si>
  <si>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</si>
  <si>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</si>
  <si>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</si>
  <si>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</si>
  <si>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</si>
  <si>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</si>
  <si>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</si>
  <si>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</si>
  <si>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</si>
  <si>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</si>
  <si>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</si>
  <si>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</si>
  <si>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</si>
  <si>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</si>
  <si>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</si>
  <si>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</si>
  <si>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</si>
  <si>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</si>
  <si>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</si>
  <si>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</si>
  <si>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</si>
  <si>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</si>
  <si>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</si>
  <si>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</si>
  <si>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</si>
  <si>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</si>
  <si>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</si>
  <si>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</si>
  <si>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</si>
  <si>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</si>
  <si>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</si>
  <si>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</si>
  <si>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</si>
  <si>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</si>
  <si>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</si>
  <si>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</si>
  <si>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</si>
  <si>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</si>
  <si>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</si>
  <si>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</si>
  <si>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</si>
  <si>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</si>
  <si>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</si>
  <si>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</si>
  <si>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</si>
  <si>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</si>
  <si>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</si>
  <si>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</si>
  <si>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</si>
  <si>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</si>
  <si>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</si>
  <si>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</si>
  <si>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</si>
  <si>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</si>
  <si>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</si>
  <si>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</si>
  <si>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</si>
  <si>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</si>
  <si>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</si>
  <si>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</si>
  <si>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</si>
  <si>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</si>
  <si>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</si>
  <si>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</si>
  <si>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</si>
  <si>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</si>
  <si>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</si>
  <si>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</si>
  <si>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</si>
  <si>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</si>
  <si>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</si>
  <si>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</si>
  <si>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</si>
  <si>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</si>
  <si>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</si>
  <si>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</si>
  <si>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</si>
  <si>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</si>
  <si>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</si>
  <si>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</si>
  <si>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</si>
  <si>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</si>
  <si>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</si>
  <si>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</si>
  <si>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</si>
  <si>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</si>
  <si>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</si>
  <si>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</si>
  <si>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</si>
  <si>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</si>
  <si>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</si>
  <si>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</si>
  <si>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</si>
  <si>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</si>
  <si>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</si>
  <si>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</si>
  <si>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</si>
  <si>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</si>
  <si>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</si>
  <si>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</si>
  <si>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</si>
  <si>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</si>
  <si>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</si>
  <si>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</si>
  <si>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</si>
  <si>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</si>
  <si>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</si>
  <si>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</si>
  <si>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</si>
  <si>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</si>
  <si>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</si>
  <si>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</si>
  <si>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</si>
  <si>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</si>
  <si>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</si>
  <si>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</si>
  <si>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</si>
  <si>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</si>
  <si>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</si>
  <si>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</si>
  <si>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</si>
  <si>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</si>
  <si>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</si>
  <si>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</si>
  <si>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</si>
  <si>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</si>
  <si>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</si>
  <si>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</si>
  <si>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</si>
  <si>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</si>
  <si>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</si>
  <si>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</si>
  <si>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</si>
  <si>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</si>
  <si>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</si>
  <si>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</si>
  <si>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</si>
  <si>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</si>
  <si>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</si>
  <si>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</si>
  <si>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</si>
  <si>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</si>
  <si>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</si>
  <si>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</si>
  <si>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</si>
  <si>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</si>
  <si>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</si>
  <si>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</si>
  <si>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</si>
  <si>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</si>
  <si>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</si>
  <si>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</si>
  <si>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</si>
  <si>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</si>
  <si>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</si>
  <si>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</si>
  <si>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</si>
  <si>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</si>
  <si>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</si>
  <si>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</si>
  <si>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</si>
  <si>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</si>
  <si>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</si>
  <si>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</si>
  <si>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</si>
  <si>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</si>
  <si>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</si>
  <si>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</si>
  <si>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</si>
  <si>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</si>
  <si>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</si>
  <si>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</si>
  <si>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</si>
  <si>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</si>
  <si>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</si>
  <si>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</si>
  <si>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</si>
  <si>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</si>
  <si>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</si>
  <si>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</si>
  <si>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</si>
  <si>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</si>
  <si>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</si>
  <si>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</si>
  <si>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</si>
  <si>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</si>
  <si>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</si>
  <si>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</si>
  <si>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</si>
  <si>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</si>
  <si>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</si>
  <si>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</si>
  <si>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</si>
  <si>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</si>
  <si>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</si>
  <si>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</si>
  <si>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</si>
  <si>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</si>
  <si>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</si>
  <si>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</si>
  <si>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</si>
  <si>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</si>
  <si>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</si>
  <si>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</si>
  <si>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</si>
  <si>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</si>
  <si>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</si>
  <si>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</si>
  <si>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</si>
  <si>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</si>
  <si>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</si>
  <si>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</si>
  <si>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</si>
  <si>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</si>
  <si>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</si>
  <si>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</si>
  <si>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</si>
  <si>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</si>
  <si>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</si>
  <si>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</si>
  <si>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</si>
  <si>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</si>
  <si>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</si>
  <si>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</si>
  <si>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</si>
  <si>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</si>
  <si>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</si>
  <si>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</si>
  <si>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</si>
  <si>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</si>
  <si>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</si>
  <si>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</si>
  <si>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</si>
  <si>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</si>
  <si>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</si>
  <si>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</si>
  <si>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</si>
  <si>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</si>
  <si>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</si>
  <si>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</si>
  <si>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</si>
  <si>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</si>
  <si>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</si>
  <si>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</si>
  <si>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</si>
  <si>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</si>
  <si>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</si>
  <si>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</si>
  <si>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</si>
  <si>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</si>
  <si>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</si>
  <si>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</si>
  <si>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</si>
  <si>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</si>
  <si>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</si>
  <si>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</si>
  <si>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</si>
  <si>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</si>
  <si>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</si>
  <si>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</si>
  <si>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</si>
  <si>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</si>
  <si>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</si>
  <si>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</si>
  <si>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</si>
  <si>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</si>
  <si>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</si>
  <si>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</si>
  <si>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</si>
  <si>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</si>
  <si>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</si>
  <si>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</si>
  <si>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</si>
  <si>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</si>
  <si>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</si>
  <si>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</si>
  <si>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</si>
  <si>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</si>
  <si>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</si>
  <si>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</si>
  <si>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</si>
  <si>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</si>
  <si>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</si>
  <si>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</si>
  <si>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</si>
  <si>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</si>
  <si>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</si>
  <si>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</si>
  <si>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</si>
  <si>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</si>
  <si>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</si>
  <si>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</si>
  <si>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</si>
  <si>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</si>
  <si>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</si>
  <si>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</si>
  <si>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</si>
  <si>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</si>
  <si>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</si>
  <si>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</si>
  <si>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</si>
  <si>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</si>
  <si>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</si>
  <si>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</si>
  <si>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</si>
  <si>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</si>
  <si>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</si>
  <si>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</si>
  <si>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</si>
  <si>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</si>
  <si>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</si>
  <si>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</si>
  <si>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</si>
  <si>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</si>
  <si>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</si>
  <si>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</si>
  <si>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</si>
  <si>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</si>
  <si>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</si>
  <si>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</si>
  <si>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</si>
  <si>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</si>
  <si>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</si>
  <si>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</si>
  <si>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</si>
  <si>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</si>
  <si>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</si>
  <si>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</si>
  <si>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</si>
  <si>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</si>
  <si>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</si>
  <si>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</si>
  <si>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</si>
  <si>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</si>
  <si>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</si>
  <si>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</si>
  <si>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</si>
  <si>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</si>
  <si>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</si>
  <si>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</si>
  <si>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</si>
  <si>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</si>
  <si>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</si>
  <si>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</si>
  <si>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</si>
  <si>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</si>
  <si>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</si>
  <si>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</si>
  <si>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</si>
  <si>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</si>
  <si>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</si>
  <si>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</si>
  <si>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</si>
  <si>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</si>
  <si>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</si>
  <si>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</si>
  <si>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</si>
  <si>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</si>
  <si>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</si>
  <si>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</si>
  <si>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</si>
  <si>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</si>
  <si>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</si>
  <si>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</si>
  <si>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</si>
  <si>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</si>
  <si>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</si>
  <si>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</si>
  <si>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</si>
  <si>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</si>
  <si>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</si>
  <si>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</si>
  <si>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</si>
  <si>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</si>
  <si>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</si>
  <si>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</si>
  <si>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</si>
  <si>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</si>
  <si>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</si>
  <si>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</si>
  <si>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</si>
  <si>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</si>
  <si>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</si>
  <si>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</si>
  <si>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</si>
  <si>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</si>
  <si>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</si>
  <si>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</si>
  <si>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</si>
  <si>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</si>
  <si>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</si>
  <si>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</si>
  <si>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</si>
  <si>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</si>
  <si>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</si>
  <si>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</si>
  <si>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</si>
  <si>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</si>
  <si>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</si>
  <si>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</si>
  <si>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</si>
  <si>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</si>
  <si>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</si>
  <si>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</si>
  <si>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</si>
  <si>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</si>
  <si>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</si>
  <si>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</si>
  <si>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</si>
  <si>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</si>
  <si>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</si>
  <si>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</si>
  <si>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</si>
  <si>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</si>
  <si>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</si>
  <si>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</si>
  <si>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</si>
  <si>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</si>
  <si>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</si>
  <si>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</si>
  <si>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</si>
  <si>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</si>
  <si>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</si>
  <si>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</si>
  <si>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</si>
  <si>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</si>
  <si>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</si>
  <si>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</si>
  <si>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</si>
  <si>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</si>
  <si>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</si>
  <si>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</si>
  <si>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</si>
  <si>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</si>
  <si>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</si>
  <si>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</si>
  <si>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</si>
  <si>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</si>
  <si>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</si>
  <si>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</si>
  <si>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</si>
  <si>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</si>
  <si>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</si>
  <si>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</si>
  <si>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</si>
  <si>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</si>
  <si>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</si>
  <si>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</si>
  <si>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</si>
  <si>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</si>
  <si>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</si>
  <si>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</si>
  <si>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</si>
  <si>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</si>
  <si>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</si>
  <si>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</si>
  <si>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</si>
  <si>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</si>
  <si>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</si>
  <si>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</si>
  <si>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</si>
  <si>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</si>
  <si>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</si>
  <si>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</si>
  <si>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</si>
  <si>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</si>
  <si>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</si>
  <si>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</si>
  <si>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</si>
  <si>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</si>
  <si>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</si>
  <si>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</si>
  <si>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</si>
  <si>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</si>
  <si>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</si>
  <si>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</si>
  <si>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</si>
  <si>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</si>
  <si>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</si>
  <si>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</si>
  <si>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</si>
  <si>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</si>
  <si>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</si>
  <si>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</si>
  <si>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</si>
  <si>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</si>
  <si>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</si>
  <si>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</si>
  <si>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</si>
  <si>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</si>
  <si>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</si>
  <si>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</si>
  <si>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</si>
  <si>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</si>
  <si>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</si>
  <si>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</si>
  <si>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</si>
  <si>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</si>
  <si>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</si>
  <si>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</si>
  <si>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</si>
  <si>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</si>
  <si>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</si>
  <si>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</si>
  <si>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</si>
  <si>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</si>
  <si>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</si>
  <si>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</si>
  <si>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</si>
  <si>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</si>
  <si>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</si>
  <si>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</si>
  <si>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</si>
  <si>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</si>
  <si>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</si>
  <si>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</si>
  <si>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</si>
  <si>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</si>
  <si>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</si>
  <si>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</si>
  <si>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</si>
  <si>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</si>
  <si>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</si>
  <si>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</si>
  <si>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</si>
  <si>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</si>
  <si>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</si>
  <si>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</si>
  <si>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</si>
  <si>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</si>
  <si>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</si>
  <si>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</si>
  <si>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</si>
  <si>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</si>
  <si>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</si>
  <si>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</si>
  <si>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</si>
  <si>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</si>
  <si>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</si>
  <si>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</si>
  <si>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</si>
  <si>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</si>
  <si>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</si>
  <si>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</si>
  <si>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</si>
  <si>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</si>
  <si>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</si>
  <si>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</si>
  <si>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</si>
  <si>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</si>
  <si>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</si>
  <si>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</si>
  <si>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</si>
  <si>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</si>
  <si>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</si>
  <si>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</si>
  <si>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</si>
  <si>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</si>
  <si>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</si>
  <si>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</si>
  <si>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</si>
  <si>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</si>
  <si>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</si>
  <si>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</si>
  <si>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</si>
  <si>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</si>
  <si>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</si>
  <si>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</si>
  <si>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</si>
  <si>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</si>
  <si>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</si>
  <si>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</si>
  <si>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</si>
  <si>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</si>
  <si>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</si>
  <si>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</si>
  <si>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</si>
  <si>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</si>
  <si>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</si>
  <si>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</si>
  <si>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</si>
  <si>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</si>
  <si>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</si>
  <si>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</si>
  <si>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</si>
  <si>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</si>
  <si>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</si>
  <si>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</si>
  <si>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</si>
  <si>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</si>
  <si>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</si>
  <si>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</si>
  <si>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</si>
  <si>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</si>
  <si>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</si>
  <si>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</si>
  <si>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</si>
  <si>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</si>
  <si>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</si>
  <si>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</si>
  <si>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</si>
  <si>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</si>
  <si>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</si>
  <si>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</si>
  <si>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</si>
  <si>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</si>
  <si>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</si>
  <si>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</si>
  <si>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</si>
  <si>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</si>
  <si>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</si>
  <si>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</si>
  <si>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</si>
  <si>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</si>
  <si>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</si>
  <si>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</si>
  <si>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</si>
  <si>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</si>
  <si>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</si>
  <si>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</si>
  <si>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</si>
  <si>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</si>
  <si>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</si>
  <si>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</si>
  <si>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</si>
  <si>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</si>
  <si>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</si>
  <si>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</si>
  <si>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</si>
  <si>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</si>
  <si>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</si>
  <si>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</si>
  <si>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</si>
  <si>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</si>
  <si>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</si>
  <si>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</si>
  <si>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</si>
  <si>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</si>
  <si>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</si>
  <si>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</si>
  <si>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</si>
  <si>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</si>
  <si>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</si>
  <si>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</si>
  <si>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</si>
  <si>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</si>
  <si>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</si>
  <si>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</si>
  <si>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</si>
  <si>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</si>
  <si>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</si>
  <si>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</si>
  <si>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</si>
  <si>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</si>
  <si>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</si>
  <si>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</si>
  <si>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</si>
  <si>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</si>
  <si>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</si>
  <si>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</si>
  <si>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</si>
  <si>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</si>
  <si>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</si>
  <si>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</si>
  <si>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</si>
  <si>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</si>
  <si>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</si>
  <si>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</si>
  <si>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</si>
  <si>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</si>
  <si>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</si>
  <si>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</si>
  <si>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</si>
  <si>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</si>
  <si>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</si>
  <si>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</si>
  <si>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</si>
  <si>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</si>
  <si>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</si>
  <si>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</si>
  <si>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</si>
  <si>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</si>
  <si>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</si>
  <si>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</si>
  <si>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</si>
  <si>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</si>
  <si>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</si>
  <si>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</si>
  <si>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</si>
  <si>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</si>
  <si>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</si>
  <si>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</si>
  <si>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</si>
  <si>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</si>
  <si>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</si>
  <si>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</si>
  <si>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</si>
  <si>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</si>
  <si>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</si>
  <si>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</si>
  <si>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</si>
  <si>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</si>
  <si>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</si>
  <si>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</si>
  <si>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</si>
  <si>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</si>
  <si>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</si>
  <si>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</si>
  <si>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</si>
  <si>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</si>
  <si>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</si>
  <si>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</si>
  <si>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</si>
  <si>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</si>
  <si>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</si>
  <si>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</si>
  <si>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</si>
  <si>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</si>
  <si>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</si>
  <si>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</si>
  <si>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</si>
  <si>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</si>
  <si>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</si>
  <si>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</si>
  <si>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</si>
  <si>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</si>
  <si>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</si>
  <si>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</si>
  <si>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</si>
  <si>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</si>
  <si>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</si>
  <si>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</si>
  <si>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</si>
  <si>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</si>
  <si>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</si>
  <si>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</si>
  <si>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</si>
  <si>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</si>
  <si>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</si>
  <si>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</si>
  <si>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</si>
  <si>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</si>
  <si>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</si>
  <si>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</si>
  <si>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</si>
  <si>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</si>
  <si>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</si>
  <si>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</si>
  <si>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</si>
  <si>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</si>
  <si>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</si>
  <si>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</si>
  <si>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</si>
  <si>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</si>
  <si>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</si>
  <si>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</si>
  <si>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</si>
  <si>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</si>
  <si>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</si>
  <si>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</si>
  <si>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</si>
  <si>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</si>
  <si>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</si>
  <si>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</si>
  <si>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</si>
  <si>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</si>
  <si>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</si>
  <si>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</si>
  <si>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</si>
  <si>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</si>
  <si>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</si>
  <si>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</si>
  <si>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</si>
  <si>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</si>
  <si>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</si>
  <si>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</si>
  <si>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</si>
  <si>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</si>
  <si>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</si>
  <si>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</si>
  <si>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</si>
  <si>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</si>
  <si>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</si>
  <si>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</si>
  <si>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</si>
  <si>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</si>
  <si>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</si>
  <si>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</si>
  <si>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</si>
  <si>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</si>
  <si>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</si>
  <si>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</si>
  <si>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</si>
  <si>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</si>
  <si>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</si>
  <si>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</si>
  <si>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</si>
  <si>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</si>
  <si>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</si>
  <si>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</si>
  <si>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</si>
  <si>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</si>
  <si>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</si>
  <si>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</si>
  <si>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</si>
  <si>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</si>
  <si>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</si>
  <si>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</si>
  <si>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</si>
  <si>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</si>
  <si>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</si>
  <si>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</si>
  <si>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</si>
  <si>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</si>
  <si>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</si>
  <si>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</si>
  <si>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</si>
  <si>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</si>
  <si>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</si>
  <si>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</si>
  <si>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</si>
  <si>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</si>
  <si>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</si>
  <si>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</si>
  <si>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</si>
  <si>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</si>
  <si>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</si>
  <si>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</si>
  <si>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</si>
  <si>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</si>
  <si>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</si>
  <si>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</si>
  <si>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</si>
  <si>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</si>
  <si>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</si>
  <si>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</si>
  <si>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</si>
  <si>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</si>
  <si>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</si>
  <si>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</si>
  <si>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</si>
  <si>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</si>
  <si>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</si>
  <si>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</si>
  <si>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</si>
  <si>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</si>
  <si>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</si>
  <si>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</si>
  <si>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</si>
  <si>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</si>
  <si>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</si>
  <si>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</si>
  <si>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</si>
  <si>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</si>
  <si>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</si>
  <si>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</si>
  <si>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</si>
  <si>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</si>
  <si>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</si>
  <si>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</si>
  <si>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</si>
  <si>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</si>
  <si>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</si>
  <si>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</si>
  <si>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</si>
  <si>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</si>
  <si>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</si>
  <si>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</si>
  <si>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</si>
  <si>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</si>
  <si>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</si>
  <si>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</si>
  <si>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</si>
  <si>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</si>
  <si>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</si>
  <si>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</si>
  <si>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</si>
  <si>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</si>
  <si>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</si>
  <si>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</si>
  <si>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</si>
  <si>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</si>
  <si>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</si>
  <si>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</si>
  <si>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</si>
  <si>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</si>
  <si>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</si>
  <si>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</si>
  <si>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</si>
  <si>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</si>
  <si>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</si>
  <si>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</si>
  <si>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</si>
  <si>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</si>
  <si>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</si>
  <si>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</si>
  <si>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</si>
  <si>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</si>
  <si>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</si>
  <si>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</si>
  <si>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</si>
  <si>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</si>
  <si>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</si>
  <si>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</si>
  <si>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</si>
  <si>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</si>
  <si>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</si>
  <si>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</si>
  <si>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</si>
  <si>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</si>
  <si>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</si>
  <si>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</si>
  <si>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</si>
  <si>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</si>
  <si>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</si>
  <si>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</si>
  <si>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</si>
  <si>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</si>
  <si>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</si>
  <si>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</si>
  <si>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</si>
  <si>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</si>
  <si>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</si>
  <si>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</si>
  <si>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</si>
  <si>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</si>
  <si>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</si>
  <si>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</si>
  <si>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</si>
  <si>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</si>
  <si>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</si>
  <si>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</si>
  <si>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</si>
  <si>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</si>
  <si>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</si>
  <si>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</si>
  <si>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</si>
  <si>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</si>
  <si>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</si>
  <si>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</si>
  <si>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</si>
  <si>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</si>
  <si>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</si>
  <si>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</si>
  <si>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</si>
  <si>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</si>
  <si>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</si>
  <si>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</si>
  <si>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</si>
  <si>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</si>
  <si>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</si>
  <si>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</si>
  <si>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</si>
  <si>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</si>
  <si>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</si>
  <si>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</si>
  <si>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</si>
  <si>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</si>
  <si>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</si>
  <si>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</si>
  <si>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</si>
  <si>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</si>
  <si>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</si>
  <si>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</si>
  <si>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</si>
  <si>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</si>
  <si>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</si>
  <si>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</si>
  <si>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</si>
  <si>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</si>
  <si>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</si>
  <si>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</si>
  <si>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</si>
  <si>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</si>
  <si>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</si>
  <si>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</si>
  <si>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</si>
  <si>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</si>
  <si>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</si>
  <si>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</si>
  <si>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</si>
  <si>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</si>
  <si>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</si>
  <si>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</si>
  <si>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</si>
  <si>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</si>
  <si>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</si>
  <si>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</si>
  <si>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</si>
  <si>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</si>
  <si>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</si>
  <si>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</si>
  <si>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</si>
  <si>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</si>
  <si>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</si>
  <si>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</si>
  <si>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</si>
  <si>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</si>
  <si>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</si>
  <si>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</si>
  <si>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</si>
  <si>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</si>
  <si>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</si>
  <si>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</si>
  <si>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</si>
  <si>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</si>
  <si>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</si>
  <si>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</si>
  <si>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</si>
  <si>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</si>
  <si>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</si>
  <si>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</si>
  <si>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</si>
  <si>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</si>
  <si>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</si>
  <si>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</si>
  <si>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</si>
  <si>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</si>
  <si>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</si>
  <si>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</si>
  <si>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</si>
  <si>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</si>
  <si>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</si>
  <si>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</si>
  <si>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</si>
  <si>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</si>
  <si>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</si>
  <si>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</si>
  <si>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</si>
  <si>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</si>
  <si>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</si>
  <si>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</si>
  <si>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</si>
  <si>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</si>
  <si>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</si>
  <si>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</si>
  <si>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</si>
  <si>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</si>
  <si>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</si>
  <si>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</si>
  <si>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</si>
  <si>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</si>
  <si>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</si>
  <si>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</si>
  <si>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</si>
  <si>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</si>
  <si>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</si>
  <si>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</si>
  <si>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</si>
  <si>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</si>
  <si>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</si>
  <si>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</si>
  <si>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</si>
  <si>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</si>
  <si>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</si>
  <si>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</si>
  <si>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</si>
  <si>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</si>
  <si>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</si>
  <si>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</si>
  <si>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</si>
  <si>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</si>
  <si>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</si>
  <si>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</si>
  <si>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</si>
  <si>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</si>
  <si>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</si>
  <si>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</si>
  <si>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</si>
  <si>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</si>
  <si>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</si>
  <si>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</si>
  <si>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</si>
  <si>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</si>
  <si>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</si>
  <si>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</si>
  <si>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</si>
  <si>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</si>
  <si>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</si>
  <si>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</si>
  <si>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</si>
  <si>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</si>
  <si>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</si>
  <si>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</si>
  <si>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</si>
  <si>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</si>
  <si>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</si>
  <si>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</si>
  <si>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</si>
  <si>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</si>
  <si>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</si>
  <si>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</si>
  <si>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</si>
  <si>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</si>
  <si>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</si>
  <si>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</si>
  <si>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</si>
  <si>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</si>
  <si>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</si>
  <si>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</si>
  <si>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</si>
  <si>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</si>
  <si>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</si>
  <si>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</si>
  <si>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</si>
  <si>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</si>
  <si>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</si>
  <si>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</si>
  <si>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</si>
  <si>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</si>
  <si>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</si>
  <si>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</si>
  <si>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</si>
  <si>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</si>
  <si>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</si>
  <si>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</si>
  <si>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</si>
  <si>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</si>
  <si>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</si>
  <si>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</si>
  <si>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</si>
  <si>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</si>
  <si>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</si>
  <si>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</si>
  <si>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</si>
  <si>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</si>
  <si>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</si>
  <si>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</si>
  <si>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</si>
  <si>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</si>
  <si>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</si>
  <si>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</si>
  <si>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</si>
  <si>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</si>
  <si>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</si>
  <si>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</si>
  <si>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</si>
  <si>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</si>
  <si>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</si>
  <si>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</si>
  <si>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</si>
  <si>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</si>
  <si>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</si>
  <si>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</si>
  <si>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</si>
  <si>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</si>
  <si>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</si>
  <si>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</si>
  <si>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</si>
  <si>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</si>
  <si>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</si>
  <si>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</si>
  <si>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</si>
  <si>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</si>
  <si>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</si>
  <si>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</si>
  <si>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</si>
  <si>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</si>
  <si>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</si>
  <si>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</si>
  <si>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</si>
  <si>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</si>
  <si>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</si>
  <si>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</si>
  <si>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</si>
  <si>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</si>
  <si>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</si>
  <si>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</si>
  <si>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</si>
  <si>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</si>
  <si>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</si>
  <si>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</si>
  <si>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</si>
  <si>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</si>
  <si>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</si>
  <si>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</si>
  <si>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</si>
  <si>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</si>
  <si>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</si>
  <si>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</si>
  <si>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</si>
  <si>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</si>
  <si>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</si>
  <si>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</si>
  <si>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</si>
  <si>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</si>
  <si>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</si>
  <si>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</si>
  <si>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</si>
  <si>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</si>
  <si>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</si>
  <si>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</si>
  <si>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</si>
  <si>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</si>
  <si>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</si>
  <si>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</si>
  <si>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</si>
  <si>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</si>
  <si>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</si>
  <si>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</si>
  <si>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</si>
  <si>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</si>
  <si>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</si>
  <si>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</si>
  <si>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</si>
  <si>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</si>
  <si>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</si>
  <si>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</si>
  <si>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</si>
  <si>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</si>
  <si>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</si>
  <si>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</si>
  <si>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</si>
  <si>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</si>
  <si>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</si>
  <si>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</si>
  <si>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</si>
  <si>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</si>
  <si>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</si>
  <si>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</si>
  <si>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</si>
  <si>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</si>
  <si>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</si>
  <si>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</si>
  <si>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</si>
  <si>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</si>
  <si>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</si>
  <si>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</si>
  <si>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</si>
  <si>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</si>
  <si>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</si>
  <si>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</si>
  <si>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</si>
  <si>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</si>
  <si>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</si>
  <si>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</si>
  <si>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</si>
  <si>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</si>
  <si>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</si>
  <si>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</si>
  <si>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</si>
  <si>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</si>
  <si>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</si>
  <si>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</si>
  <si>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</si>
  <si>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</si>
  <si>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</si>
  <si>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</si>
  <si>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</si>
  <si>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</si>
  <si>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</si>
  <si>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</si>
  <si>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</si>
  <si>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</si>
  <si>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</si>
  <si>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</si>
  <si>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</si>
  <si>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</si>
  <si>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</si>
  <si>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</si>
  <si>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</si>
  <si>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</si>
  <si>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</si>
  <si>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</si>
  <si>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</si>
  <si>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</si>
  <si>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</si>
  <si>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</si>
  <si>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</si>
  <si>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</si>
  <si>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</si>
  <si>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</si>
  <si>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</si>
  <si>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</si>
  <si>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</si>
  <si>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</si>
  <si>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</si>
  <si>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</si>
  <si>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</si>
  <si>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</si>
  <si>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</si>
  <si>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</si>
  <si>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</si>
  <si>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</si>
  <si>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</si>
  <si>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</si>
  <si>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</si>
  <si>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</si>
  <si>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</si>
  <si>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</si>
  <si>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</si>
  <si>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</si>
  <si>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</si>
  <si>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</si>
  <si>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</si>
  <si>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</si>
  <si>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</si>
  <si>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</si>
  <si>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</si>
  <si>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</si>
  <si>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</si>
  <si>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</si>
  <si>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</si>
  <si>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</si>
  <si>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</si>
  <si>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</si>
  <si>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</si>
  <si>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</si>
  <si>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</si>
  <si>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</si>
  <si>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</si>
  <si>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</si>
  <si>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</si>
  <si>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</si>
  <si>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</si>
  <si>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</si>
  <si>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</si>
  <si>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</si>
  <si>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</si>
  <si>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</si>
  <si>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</si>
  <si>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</si>
  <si>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</si>
  <si>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</si>
  <si>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</si>
  <si>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</si>
  <si>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</si>
  <si>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</si>
  <si>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</si>
  <si>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</si>
  <si>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</si>
  <si>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</si>
  <si>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</si>
  <si>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</si>
  <si>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</si>
  <si>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</si>
  <si>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</si>
  <si>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</si>
  <si>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</si>
  <si>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</si>
  <si>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</si>
  <si>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</si>
  <si>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</si>
  <si>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</si>
  <si>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</si>
  <si>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</si>
  <si>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</si>
  <si>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</si>
  <si>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</si>
  <si>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</si>
  <si>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</si>
  <si>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</si>
  <si>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</si>
  <si>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</si>
  <si>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</si>
  <si>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</si>
  <si>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</si>
  <si>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</si>
  <si>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</si>
  <si>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</si>
  <si>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</si>
  <si>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</si>
  <si>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</si>
  <si>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</si>
  <si>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</si>
  <si>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</si>
  <si>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</si>
  <si>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</si>
  <si>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</si>
  <si>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</si>
  <si>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</si>
  <si>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</si>
  <si>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</si>
  <si>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</si>
  <si>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</si>
  <si>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</si>
  <si>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</si>
  <si>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</si>
  <si>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</si>
  <si>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</si>
  <si>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</si>
  <si>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</si>
  <si>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</si>
  <si>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</si>
  <si>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</si>
  <si>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</si>
  <si>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</si>
  <si>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</si>
  <si>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</si>
  <si>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</si>
  <si>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</si>
  <si>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</si>
  <si>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</si>
  <si>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</si>
  <si>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</si>
  <si>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</si>
  <si>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</si>
  <si>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</si>
  <si>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</si>
  <si>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</si>
  <si>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</si>
  <si>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</si>
  <si>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</si>
  <si>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</si>
  <si>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</si>
  <si>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</si>
  <si>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</si>
  <si>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</si>
  <si>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</si>
  <si>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</si>
  <si>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</si>
  <si>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</si>
  <si>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</si>
  <si>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</si>
  <si>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</si>
  <si>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</si>
  <si>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</si>
  <si>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</si>
  <si>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</si>
  <si>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</si>
  <si>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</si>
  <si>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</si>
  <si>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</si>
  <si>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</si>
  <si>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</si>
  <si>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</si>
  <si>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</si>
  <si>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</si>
  <si>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</si>
  <si>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</si>
  <si>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</si>
  <si>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</si>
  <si>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</si>
  <si>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</si>
  <si>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</si>
  <si>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</si>
  <si>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</si>
  <si>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</si>
  <si>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</si>
  <si>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</si>
  <si>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</si>
  <si>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</si>
  <si>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</si>
  <si>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</si>
  <si>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</si>
  <si>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</si>
  <si>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</si>
  <si>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</si>
  <si>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</si>
  <si>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</si>
  <si>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</si>
  <si>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</si>
  <si>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</si>
  <si>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</si>
  <si>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</si>
  <si>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</si>
  <si>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</si>
  <si>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</si>
  <si>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</si>
  <si>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</si>
  <si>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</si>
  <si>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</si>
  <si>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</si>
  <si>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</si>
  <si>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</si>
  <si>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</si>
  <si>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</si>
  <si>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</si>
  <si>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</si>
  <si>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</si>
  <si>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</si>
  <si>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</si>
  <si>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</si>
  <si>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</si>
  <si>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</si>
  <si>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</si>
  <si>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</si>
  <si>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</si>
  <si>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</si>
  <si>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</si>
  <si>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</si>
  <si>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</si>
  <si>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</si>
  <si>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</si>
  <si>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</si>
  <si>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</si>
  <si>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</si>
  <si>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</si>
  <si>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</si>
  <si>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</si>
  <si>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</si>
  <si>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</si>
  <si>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</si>
  <si>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</si>
  <si>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</si>
  <si>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</si>
  <si>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</si>
  <si>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</si>
  <si>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</si>
  <si>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</si>
  <si>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</si>
  <si>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</si>
  <si>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</si>
  <si>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</si>
  <si>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</si>
  <si>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</si>
  <si>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</si>
  <si>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</si>
  <si>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</si>
  <si>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</si>
  <si>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</si>
  <si>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</si>
  <si>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</si>
  <si>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</si>
  <si>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</si>
  <si>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</si>
  <si>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</si>
  <si>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</si>
  <si>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</si>
  <si>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</si>
  <si>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</si>
  <si>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</si>
  <si>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</si>
  <si>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</si>
  <si>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</si>
  <si>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</si>
  <si>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</si>
  <si>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</si>
  <si>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</si>
  <si>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</si>
  <si>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</si>
  <si>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</si>
  <si>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</si>
  <si>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</si>
  <si>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</si>
  <si>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</si>
  <si>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</si>
  <si>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</si>
  <si>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</si>
  <si>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</si>
  <si>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</si>
  <si>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</si>
  <si>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</si>
  <si>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</si>
  <si>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</si>
  <si>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</si>
  <si>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</si>
  <si>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</si>
  <si>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</si>
  <si>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</si>
  <si>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</si>
  <si>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</si>
  <si>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</si>
  <si>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</si>
  <si>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</si>
  <si>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</si>
  <si>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</si>
  <si>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</si>
  <si>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</si>
  <si>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</si>
  <si>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</si>
  <si>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</si>
  <si>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</si>
  <si>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</si>
  <si>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</si>
  <si>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</si>
  <si>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</si>
  <si>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</si>
  <si>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</si>
  <si>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</si>
  <si>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</si>
  <si>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</si>
  <si>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</si>
  <si>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</si>
  <si>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</si>
  <si>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</si>
  <si>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</si>
  <si>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</si>
  <si>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</si>
  <si>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</si>
  <si>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</si>
  <si>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</si>
  <si>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</si>
  <si>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</si>
  <si>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</si>
  <si>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</si>
  <si>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</si>
  <si>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</si>
  <si>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</si>
  <si>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</si>
  <si>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</si>
  <si>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</si>
  <si>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</si>
  <si>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</si>
  <si>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</si>
  <si>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</si>
  <si>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</si>
  <si>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</si>
  <si>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</si>
  <si>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</si>
  <si>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</si>
  <si>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</si>
  <si>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</si>
  <si>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</si>
  <si>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</si>
  <si>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</si>
  <si>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</si>
  <si>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</si>
  <si>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</si>
  <si>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</si>
  <si>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</si>
  <si>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</si>
  <si>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</si>
  <si>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</si>
  <si>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</si>
  <si>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</si>
  <si>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</si>
  <si>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</si>
  <si>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</si>
  <si>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</si>
  <si>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</si>
  <si>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</si>
  <si>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</si>
  <si>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</si>
  <si>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</si>
  <si>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</si>
  <si>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</si>
  <si>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</si>
  <si>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</si>
  <si>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</si>
  <si>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</si>
  <si>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</si>
  <si>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</si>
  <si>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</si>
  <si>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</si>
  <si>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</si>
  <si>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</si>
  <si>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</si>
  <si>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</si>
  <si>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</si>
  <si>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</si>
  <si>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</si>
  <si>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</si>
  <si>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</si>
  <si>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</si>
  <si>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</si>
  <si>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</si>
  <si>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</si>
  <si>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</si>
  <si>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</si>
  <si>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</si>
  <si>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</si>
  <si>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</si>
  <si>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</si>
  <si>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</si>
  <si>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</si>
  <si>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</si>
  <si>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</si>
  <si>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</si>
  <si>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</si>
  <si>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</si>
  <si>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</si>
  <si>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</si>
  <si>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</si>
  <si>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</si>
  <si>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</si>
  <si>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</si>
  <si>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</si>
  <si>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</si>
  <si>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</si>
  <si>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</si>
  <si>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</si>
  <si>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</si>
  <si>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</si>
  <si>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</si>
  <si>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</si>
  <si>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</si>
  <si>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</si>
  <si>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</si>
  <si>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</si>
  <si>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</si>
  <si>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</si>
  <si>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</si>
  <si>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</si>
  <si>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</si>
  <si>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</si>
  <si>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</si>
  <si>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</si>
  <si>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</si>
  <si>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</si>
  <si>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</si>
  <si>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</si>
  <si>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</si>
  <si>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</si>
  <si>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</si>
  <si>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</si>
  <si>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</si>
  <si>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</si>
  <si>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</si>
  <si>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</si>
  <si>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</si>
  <si>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</si>
  <si>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</si>
  <si>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</si>
  <si>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</si>
  <si>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</si>
  <si>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</si>
  <si>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</si>
  <si>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</si>
  <si>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</si>
  <si>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</si>
  <si>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</si>
  <si>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</si>
  <si>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</si>
  <si>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</si>
  <si>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</si>
  <si>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</si>
  <si>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</si>
  <si>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</si>
  <si>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</si>
  <si>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</si>
  <si>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</si>
  <si>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</si>
  <si>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</si>
  <si>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</si>
  <si>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</si>
  <si>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</si>
  <si>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</si>
  <si>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</si>
  <si>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</si>
  <si>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</si>
  <si>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</si>
  <si>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</si>
  <si>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</si>
  <si>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</si>
  <si>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</si>
  <si>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</si>
  <si>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</si>
  <si>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</si>
  <si>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</si>
  <si>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</si>
  <si>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</si>
  <si>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</si>
  <si>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</si>
  <si>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</si>
  <si>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</si>
  <si>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</si>
  <si>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</si>
  <si>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</si>
  <si>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</si>
  <si>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</si>
  <si>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</si>
  <si>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</si>
  <si>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</si>
  <si>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</si>
  <si>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</si>
  <si>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</si>
  <si>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</si>
  <si>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</si>
  <si>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</si>
  <si>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</si>
  <si>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</si>
  <si>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</si>
  <si>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</si>
  <si>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</si>
  <si>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</si>
  <si>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</si>
  <si>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</si>
  <si>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</si>
  <si>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</si>
  <si>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</si>
  <si>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</si>
  <si>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</si>
  <si>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</si>
  <si>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</si>
  <si>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</si>
  <si>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</si>
  <si>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</si>
  <si>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</si>
  <si>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</si>
  <si>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</si>
  <si>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</si>
  <si>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</si>
  <si>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</si>
  <si>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</si>
  <si>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</si>
  <si>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</si>
  <si>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</si>
  <si>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</si>
  <si>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</si>
  <si>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</si>
  <si>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</si>
  <si>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</si>
  <si>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</si>
  <si>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</si>
  <si>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</si>
  <si>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</si>
  <si>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</si>
  <si>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</si>
  <si>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</si>
  <si>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</si>
  <si>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</si>
  <si>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</si>
  <si>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</si>
  <si>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</si>
  <si>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</si>
  <si>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</si>
  <si>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</si>
  <si>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</si>
  <si>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</si>
  <si>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</si>
  <si>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</si>
  <si>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</si>
  <si>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</si>
  <si>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</si>
  <si>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</si>
  <si>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</si>
  <si>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</si>
  <si>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</si>
  <si>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</si>
  <si>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</si>
  <si>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</si>
  <si>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</si>
  <si>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</si>
  <si>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</si>
  <si>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</si>
  <si>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</si>
  <si>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</si>
  <si>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</si>
  <si>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</si>
  <si>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</si>
  <si>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</si>
  <si>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</si>
  <si>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</si>
  <si>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</si>
  <si>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</si>
  <si>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</si>
  <si>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</si>
  <si>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</si>
  <si>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</si>
  <si>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</si>
  <si>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</si>
  <si>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</si>
  <si>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</si>
  <si>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</si>
  <si>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</si>
  <si>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</si>
  <si>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</si>
  <si>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</si>
  <si>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</si>
  <si>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</si>
  <si>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</si>
  <si>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</si>
  <si>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</si>
  <si>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</si>
  <si>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</si>
  <si>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</si>
  <si>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</si>
  <si>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</si>
  <si>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</si>
  <si>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</si>
  <si>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</si>
  <si>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</si>
  <si>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</si>
  <si>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</si>
  <si>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</si>
  <si>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</si>
  <si>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</si>
  <si>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</si>
  <si>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</si>
  <si>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</si>
  <si>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</si>
  <si>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</si>
  <si>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</si>
  <si>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</si>
  <si>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</si>
  <si>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</si>
  <si>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</si>
  <si>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</si>
  <si>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</si>
  <si>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</si>
  <si>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</si>
  <si>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</si>
  <si>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</si>
  <si>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</si>
  <si>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</si>
  <si>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</si>
  <si>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</si>
  <si>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</si>
  <si>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</si>
  <si>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</si>
  <si>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</si>
  <si>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</si>
  <si>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</si>
  <si>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</si>
  <si>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</si>
  <si>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</si>
  <si>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</si>
  <si>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</si>
  <si>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</si>
  <si>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</si>
  <si>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</si>
  <si>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</si>
  <si>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</si>
  <si>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</si>
  <si>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</si>
  <si>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</si>
  <si>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</si>
  <si>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</si>
  <si>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</si>
  <si>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</si>
  <si>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</si>
  <si>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</si>
  <si>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</si>
  <si>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</si>
  <si>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</si>
  <si>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</si>
  <si>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</si>
  <si>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</si>
  <si>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</si>
  <si>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</si>
  <si>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</si>
  <si>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</si>
  <si>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</si>
  <si>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</si>
  <si>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</si>
  <si>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</si>
  <si>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</si>
  <si>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</si>
  <si>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</si>
  <si>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</si>
  <si>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</si>
  <si>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</si>
  <si>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</si>
  <si>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</si>
  <si>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</si>
  <si>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</si>
  <si>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</si>
  <si>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</si>
  <si>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</si>
  <si>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</si>
  <si>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</si>
  <si>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</si>
  <si>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</si>
  <si>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</si>
  <si>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</si>
  <si>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</si>
  <si>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</si>
  <si>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</si>
  <si>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</si>
  <si>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</si>
  <si>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</si>
  <si>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</si>
  <si>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</si>
  <si>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</si>
  <si>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</si>
  <si>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</si>
  <si>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</si>
  <si>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</si>
  <si>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</si>
  <si>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</si>
  <si>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</si>
  <si>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</si>
  <si>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</si>
  <si>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</si>
  <si>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</si>
  <si>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</si>
  <si>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</si>
  <si>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</si>
  <si>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</si>
  <si>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</si>
  <si>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</si>
  <si>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</si>
  <si>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</si>
  <si>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</si>
  <si>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</si>
  <si>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</si>
  <si>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</si>
  <si>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</si>
  <si>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</si>
  <si>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</si>
  <si>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</si>
  <si>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</si>
  <si>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</si>
  <si>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</si>
  <si>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</si>
  <si>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</si>
  <si>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</si>
  <si>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</si>
  <si>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</si>
  <si>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</si>
  <si>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</si>
  <si>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</si>
  <si>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</si>
  <si>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</si>
  <si>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</si>
  <si>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</si>
  <si>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</si>
  <si>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</si>
  <si>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</si>
  <si>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</si>
  <si>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</si>
  <si>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</si>
  <si>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</si>
  <si>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</si>
  <si>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</si>
  <si>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</si>
  <si>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</si>
  <si>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</si>
  <si>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</si>
  <si>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</si>
  <si>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</si>
  <si>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</si>
  <si>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</si>
  <si>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</si>
  <si>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</si>
  <si>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</si>
  <si>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</si>
  <si>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</si>
  <si>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</si>
  <si>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</si>
  <si>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</si>
  <si>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</si>
  <si>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</si>
  <si>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</si>
  <si>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</si>
  <si>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</si>
  <si>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</si>
  <si>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</si>
  <si>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</si>
  <si>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</si>
  <si>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</si>
  <si>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</si>
  <si>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</si>
  <si>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</si>
  <si>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</si>
  <si>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</si>
  <si>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</si>
  <si>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</si>
  <si>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</si>
  <si>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</si>
  <si>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</si>
  <si>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</si>
  <si>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</si>
  <si>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</si>
  <si>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</si>
  <si>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</si>
  <si>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</si>
  <si>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</si>
  <si>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</si>
  <si>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</si>
  <si>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</si>
  <si>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</si>
  <si>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</si>
  <si>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</si>
  <si>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</si>
  <si>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</si>
  <si>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</si>
  <si>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</si>
  <si>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</si>
  <si>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</si>
  <si>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</si>
  <si>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</si>
  <si>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</si>
  <si>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</si>
  <si>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</si>
  <si>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</si>
  <si>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</si>
  <si>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</si>
  <si>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</si>
  <si>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</si>
  <si>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</si>
  <si>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</si>
  <si>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</si>
  <si>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</si>
  <si>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</si>
  <si>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</si>
  <si>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</si>
  <si>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</si>
  <si>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</si>
  <si>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</si>
  <si>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</si>
  <si>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</si>
  <si>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</si>
  <si>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</si>
  <si>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</si>
  <si>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</si>
  <si>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</si>
  <si>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</si>
  <si>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</si>
  <si>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</si>
  <si>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</si>
  <si>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</si>
  <si>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</si>
  <si>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</si>
  <si>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</si>
  <si>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</si>
  <si>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</si>
  <si>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</si>
  <si>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</si>
  <si>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</si>
  <si>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</si>
  <si>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</si>
  <si>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</si>
  <si>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</si>
  <si>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</si>
  <si>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</si>
  <si>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</si>
  <si>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</si>
  <si>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</si>
  <si>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</si>
  <si>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</si>
  <si>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</si>
  <si>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</si>
  <si>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</si>
  <si>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</si>
  <si>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</si>
  <si>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</si>
  <si>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</si>
  <si>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</si>
  <si>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</si>
  <si>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</si>
  <si>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</si>
  <si>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</si>
  <si>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</si>
  <si>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</si>
  <si>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</si>
  <si>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</si>
  <si>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</si>
  <si>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</si>
  <si>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</si>
  <si>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</si>
  <si>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</si>
  <si>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</si>
  <si>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</si>
  <si>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</si>
  <si>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</si>
  <si>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</si>
  <si>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</si>
  <si>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</si>
  <si>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</si>
  <si>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</si>
  <si>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</si>
  <si>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</si>
  <si>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</si>
  <si>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</si>
  <si>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</si>
  <si>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</si>
  <si>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</si>
  <si>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</si>
  <si>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</si>
  <si>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</si>
  <si>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</si>
  <si>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</si>
  <si>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</si>
  <si>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</si>
  <si>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</si>
  <si>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</si>
  <si>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</si>
  <si>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</si>
  <si>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</si>
  <si>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</si>
  <si>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</si>
  <si>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</si>
  <si>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</si>
  <si>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</si>
  <si>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</si>
  <si>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</si>
  <si>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</si>
  <si>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</si>
  <si>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</si>
  <si>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</si>
  <si>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</si>
  <si>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</si>
  <si>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</si>
  <si>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</si>
  <si>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</si>
  <si>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</si>
  <si>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</si>
  <si>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</si>
  <si>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</si>
  <si>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</si>
  <si>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</si>
  <si>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</si>
  <si>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</si>
  <si>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</si>
  <si>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</si>
  <si>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</si>
  <si>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</si>
  <si>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</si>
  <si>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</si>
  <si>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</si>
  <si>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</si>
  <si>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</si>
  <si>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</si>
  <si>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</si>
  <si>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</si>
  <si>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</si>
  <si>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</si>
  <si>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</si>
  <si>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</si>
  <si>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</si>
  <si>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</si>
  <si>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</si>
  <si>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</si>
  <si>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</si>
  <si>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</si>
  <si>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</si>
  <si>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</si>
  <si>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</si>
  <si>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</si>
  <si>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</si>
  <si>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</si>
  <si>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</si>
  <si>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</si>
  <si>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</si>
  <si>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</si>
  <si>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</si>
  <si>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</si>
  <si>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</si>
  <si>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</si>
  <si>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</si>
  <si>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</si>
  <si>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</si>
  <si>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</si>
  <si>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</si>
  <si>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</si>
  <si>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</si>
  <si>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</si>
  <si>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</si>
  <si>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</si>
  <si>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</si>
  <si>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</si>
  <si>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</si>
  <si>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</si>
  <si>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</si>
  <si>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</si>
  <si>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</si>
  <si>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</si>
  <si>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</si>
  <si>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</si>
  <si>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</si>
  <si>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</si>
  <si>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</si>
  <si>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</si>
  <si>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</si>
  <si>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</si>
  <si>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</si>
  <si>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</si>
  <si>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</si>
  <si>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</si>
  <si>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</si>
  <si>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</si>
  <si>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</si>
  <si>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</si>
  <si>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</si>
  <si>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</si>
  <si>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</si>
  <si>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</si>
  <si>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</si>
  <si>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</si>
  <si>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</si>
  <si>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</si>
  <si>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</si>
  <si>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</si>
  <si>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</si>
  <si>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</si>
  <si>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</si>
  <si>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</si>
  <si>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</si>
  <si>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</si>
  <si>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</si>
  <si>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</si>
  <si>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</si>
  <si>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</si>
  <si>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</si>
  <si>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</si>
  <si>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</si>
  <si>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</si>
  <si>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</si>
  <si>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</si>
  <si>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</si>
  <si>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</si>
  <si>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</si>
  <si>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</si>
  <si>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</si>
  <si>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</si>
  <si>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</si>
  <si>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</si>
  <si>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</si>
  <si>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</si>
  <si>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</si>
  <si>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</si>
  <si>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</si>
  <si>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</si>
  <si>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</si>
  <si>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</si>
  <si>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</si>
  <si>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</si>
  <si>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</si>
  <si>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</si>
  <si>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</si>
  <si>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</si>
  <si>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</si>
  <si>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</si>
  <si>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</si>
  <si>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</si>
  <si>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</si>
  <si>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</si>
  <si>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</si>
  <si>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</si>
  <si>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</si>
  <si>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</si>
  <si>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</si>
  <si>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</si>
  <si>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</si>
  <si>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</si>
  <si>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</si>
  <si>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</si>
  <si>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</si>
  <si>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</si>
  <si>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</si>
  <si>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</si>
  <si>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</si>
  <si>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</si>
  <si>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</si>
  <si>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</si>
  <si>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</si>
  <si>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</si>
  <si>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</si>
  <si>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</si>
  <si>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</si>
  <si>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</si>
  <si>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</si>
  <si>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</si>
  <si>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</si>
  <si>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</si>
  <si>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</si>
  <si>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</si>
  <si>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</si>
  <si>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</si>
  <si>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</si>
  <si>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</si>
  <si>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</si>
  <si>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</si>
  <si>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</si>
  <si>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</si>
  <si>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</si>
  <si>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</si>
  <si>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</si>
  <si>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</si>
  <si>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</si>
  <si>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</si>
  <si>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</si>
  <si>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</si>
  <si>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</si>
  <si>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</si>
  <si>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</si>
  <si>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</si>
  <si>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</si>
  <si>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</si>
  <si>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</si>
  <si>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</si>
  <si>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</si>
  <si>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</si>
  <si>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</si>
  <si>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</si>
  <si>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</si>
  <si>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</si>
  <si>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</si>
  <si>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</si>
  <si>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</si>
  <si>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</si>
  <si>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</si>
  <si>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</si>
  <si>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</si>
  <si>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</si>
  <si>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</si>
  <si>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</si>
  <si>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</si>
  <si>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</si>
  <si>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</si>
  <si>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</si>
  <si>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</si>
  <si>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</si>
  <si>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</si>
  <si>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</si>
  <si>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</si>
  <si>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</si>
  <si>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</si>
  <si>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</si>
  <si>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</si>
  <si>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</si>
  <si>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</si>
  <si>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</si>
  <si>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</si>
  <si>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</si>
  <si>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</si>
  <si>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</si>
  <si>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</si>
  <si>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</si>
  <si>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</si>
  <si>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</si>
  <si>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</si>
  <si>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</si>
  <si>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</si>
  <si>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</si>
  <si>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</si>
  <si>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</si>
  <si>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</si>
  <si>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</si>
  <si>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</si>
  <si>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</si>
  <si>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</si>
  <si>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</si>
  <si>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</si>
  <si>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</si>
  <si>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</si>
  <si>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</si>
  <si>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</si>
  <si>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</si>
  <si>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</si>
  <si>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</si>
  <si>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</si>
  <si>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</si>
  <si>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</si>
  <si>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</si>
  <si>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</si>
  <si>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</si>
  <si>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</si>
  <si>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</si>
  <si>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</si>
  <si>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</si>
  <si>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</si>
  <si>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</si>
  <si>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</si>
  <si>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</si>
  <si>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</si>
  <si>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</si>
  <si>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</si>
  <si>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</si>
  <si>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</si>
  <si>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</si>
  <si>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</si>
  <si>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</si>
  <si>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</si>
  <si>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</si>
  <si>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</si>
  <si>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</si>
  <si>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</si>
  <si>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</si>
  <si>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</si>
  <si>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</si>
  <si>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</si>
  <si>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</si>
  <si>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</si>
  <si>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</si>
  <si>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</si>
  <si>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</si>
  <si>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</si>
  <si>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</si>
  <si>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</si>
  <si>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</si>
  <si>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</si>
  <si>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</si>
  <si>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</si>
  <si>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</si>
  <si>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</si>
  <si>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</si>
  <si>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</si>
  <si>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</si>
  <si>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</si>
  <si>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</si>
  <si>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</si>
  <si>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</si>
  <si>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</si>
  <si>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</si>
  <si>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</si>
  <si>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</si>
  <si>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</si>
  <si>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</si>
  <si>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</si>
  <si>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</si>
  <si>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</si>
  <si>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</si>
  <si>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</si>
  <si>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</si>
  <si>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</si>
  <si>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</si>
  <si>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</si>
  <si>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</si>
  <si>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</si>
  <si>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</si>
  <si>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</si>
  <si>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</si>
  <si>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</si>
  <si>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</si>
  <si>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</si>
  <si>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</si>
  <si>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</si>
  <si>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</si>
  <si>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</si>
  <si>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</si>
  <si>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</si>
  <si>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</si>
  <si>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</si>
  <si>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</si>
  <si>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</si>
  <si>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</si>
  <si>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</si>
  <si>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</si>
  <si>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</si>
  <si>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</si>
  <si>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</si>
  <si>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</si>
  <si>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</si>
  <si>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</si>
  <si>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</si>
  <si>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</si>
  <si>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</si>
  <si>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</si>
  <si>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</si>
  <si>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</si>
  <si>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</si>
  <si>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</si>
  <si>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</si>
  <si>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</si>
  <si>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</si>
  <si>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</si>
  <si>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</si>
  <si>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</si>
  <si>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</si>
  <si>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</si>
  <si>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</si>
  <si>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</si>
  <si>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</si>
  <si>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</si>
  <si>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</si>
  <si>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</si>
  <si>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</si>
  <si>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</si>
  <si>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</si>
  <si>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</si>
  <si>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</si>
  <si>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</si>
  <si>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</si>
  <si>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</si>
  <si>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</si>
  <si>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</si>
  <si>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</si>
  <si>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</si>
  <si>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</si>
  <si>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</si>
  <si>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</si>
  <si>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</si>
  <si>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</si>
  <si>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</si>
  <si>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</si>
  <si>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</si>
  <si>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</si>
  <si>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</si>
  <si>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</si>
  <si>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</si>
  <si>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</si>
  <si>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</si>
  <si>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</si>
  <si>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</si>
  <si>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</si>
  <si>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</si>
  <si>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</si>
  <si>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</si>
  <si>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</si>
  <si>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</si>
  <si>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</si>
  <si>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</si>
  <si>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</si>
  <si>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</si>
  <si>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</si>
  <si>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</si>
  <si>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</si>
  <si>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</si>
  <si>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</si>
  <si>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</si>
  <si>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</si>
  <si>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</si>
  <si>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</si>
  <si>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</si>
  <si>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</si>
  <si>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</si>
  <si>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</si>
  <si>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</si>
  <si>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</si>
  <si>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</si>
  <si>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</si>
  <si>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</si>
  <si>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</si>
  <si>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</si>
  <si>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</si>
  <si>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</si>
  <si>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</si>
  <si>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</si>
  <si>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</si>
  <si>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</si>
  <si>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</si>
  <si>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</si>
  <si>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</si>
  <si>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</si>
  <si>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</si>
  <si>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</si>
  <si>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</si>
  <si>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</si>
  <si>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</si>
  <si>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</si>
  <si>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</si>
  <si>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</si>
  <si>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</si>
  <si>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</si>
  <si>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</si>
  <si>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</si>
  <si>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</si>
  <si>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</si>
  <si>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</si>
  <si>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</si>
  <si>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</si>
  <si>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</si>
  <si>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</si>
  <si>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</si>
  <si>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</si>
  <si>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</si>
  <si>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</si>
  <si>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</si>
  <si>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</si>
  <si>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</si>
  <si>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</si>
  <si>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</si>
  <si>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</si>
  <si>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</si>
  <si>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</si>
  <si>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</si>
  <si>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</si>
  <si>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</si>
  <si>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</si>
  <si>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</si>
  <si>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</si>
  <si>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</si>
  <si>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</si>
  <si>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</si>
  <si>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</si>
  <si>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</si>
  <si>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</si>
  <si>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</si>
  <si>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</si>
  <si>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</si>
  <si>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</si>
  <si>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</si>
  <si>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</si>
  <si>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</si>
  <si>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</si>
  <si>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</si>
  <si>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</si>
  <si>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</si>
  <si>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</si>
  <si>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</si>
  <si>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</si>
  <si>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</si>
  <si>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</si>
  <si>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</si>
  <si>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</si>
  <si>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</si>
  <si>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</si>
  <si>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</si>
  <si>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</si>
  <si>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</si>
  <si>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</si>
  <si>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</si>
  <si>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</si>
  <si>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</si>
  <si>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</si>
  <si>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</si>
  <si>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</si>
  <si>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</si>
  <si>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</si>
  <si>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</si>
  <si>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</si>
  <si>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</si>
  <si>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</si>
  <si>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</si>
  <si>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</si>
  <si>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</si>
  <si>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</si>
  <si>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</si>
  <si>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</si>
  <si>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</si>
  <si>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</si>
  <si>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</si>
  <si>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</si>
  <si>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</si>
  <si>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</si>
  <si>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</si>
  <si>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</si>
  <si>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</si>
  <si>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</si>
  <si>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</si>
  <si>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</si>
  <si>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</si>
  <si>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</si>
  <si>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</si>
  <si>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</si>
  <si>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</si>
  <si>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</si>
  <si>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</si>
  <si>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</si>
  <si>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</si>
  <si>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</si>
  <si>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</si>
  <si>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</si>
  <si>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</si>
  <si>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</si>
  <si>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</si>
  <si>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</si>
  <si>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</si>
  <si>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</si>
  <si>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</si>
  <si>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</si>
  <si>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</si>
  <si>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</si>
  <si>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</si>
  <si>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</si>
  <si>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</si>
  <si>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</si>
  <si>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</si>
  <si>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</si>
  <si>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</si>
  <si>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</si>
  <si>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</si>
  <si>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</si>
  <si>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</si>
  <si>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</si>
  <si>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</si>
  <si>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</si>
  <si>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</si>
  <si>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</si>
  <si>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</si>
  <si>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</si>
  <si>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</si>
  <si>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</si>
  <si>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</si>
  <si>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</si>
  <si>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</si>
  <si>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</si>
  <si>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</si>
  <si>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</si>
  <si>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</si>
  <si>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</si>
  <si>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</si>
  <si>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</si>
  <si>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</si>
  <si>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</si>
  <si>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</si>
  <si>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</si>
  <si>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</si>
  <si>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</si>
  <si>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</si>
  <si>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</si>
  <si>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</si>
  <si>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</si>
  <si>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</si>
  <si>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</si>
  <si>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</si>
  <si>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</si>
  <si>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</si>
  <si>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</si>
  <si>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</si>
  <si>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</si>
  <si>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</si>
  <si>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</si>
  <si>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</si>
  <si>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</si>
  <si>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</si>
  <si>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</si>
  <si>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</si>
  <si>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</si>
  <si>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</si>
  <si>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</si>
  <si>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</si>
  <si>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</si>
  <si>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</si>
  <si>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</si>
  <si>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</si>
  <si>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</si>
  <si>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</si>
  <si>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</si>
  <si>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</si>
  <si>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</si>
  <si>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</si>
  <si>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</si>
  <si>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</si>
  <si>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</si>
  <si>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</si>
  <si>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</si>
  <si>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</si>
  <si>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</si>
  <si>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</si>
  <si>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</si>
  <si>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</si>
  <si>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</si>
  <si>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</si>
  <si>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</si>
  <si>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</si>
  <si>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</si>
  <si>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</si>
  <si>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</si>
  <si>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</si>
  <si>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</si>
  <si>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</si>
  <si>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</si>
  <si>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</si>
  <si>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</si>
  <si>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</si>
  <si>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</si>
  <si>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</si>
  <si>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</si>
  <si>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</si>
  <si>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</si>
  <si>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</si>
  <si>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</si>
  <si>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</si>
  <si>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</si>
  <si>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</si>
  <si>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</si>
  <si>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</si>
  <si>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</si>
  <si>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</si>
  <si>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</si>
  <si>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</si>
  <si>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</si>
  <si>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</si>
  <si>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</si>
  <si>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</si>
  <si>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</si>
  <si>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</si>
  <si>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</si>
  <si>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</si>
  <si>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</si>
  <si>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</si>
  <si>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</si>
  <si>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</si>
  <si>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</si>
  <si>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</si>
  <si>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</si>
  <si>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</si>
  <si>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</si>
  <si>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</si>
  <si>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</si>
  <si>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</si>
  <si>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</si>
  <si>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</si>
  <si>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</si>
  <si>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</si>
  <si>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</si>
  <si>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</si>
  <si>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</si>
  <si>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</si>
  <si>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</si>
  <si>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</si>
  <si>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</si>
  <si>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</si>
  <si>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</si>
  <si>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</si>
  <si>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</si>
  <si>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</si>
  <si>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</si>
  <si>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</si>
  <si>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</si>
  <si>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</si>
  <si>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</si>
  <si>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</si>
  <si>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</si>
  <si>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</si>
  <si>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</si>
  <si>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</si>
  <si>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</si>
  <si>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</si>
  <si>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</si>
  <si>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</si>
  <si>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</si>
  <si>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</si>
  <si>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</si>
  <si>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</si>
  <si>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</si>
  <si>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</si>
  <si>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</si>
  <si>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</si>
  <si>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</si>
  <si>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</si>
  <si>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</si>
  <si>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</si>
  <si>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</si>
  <si>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</si>
  <si>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</si>
  <si>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</si>
  <si>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</si>
  <si>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</si>
  <si>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</si>
  <si>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</si>
  <si>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</si>
  <si>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</si>
  <si>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</si>
  <si>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</si>
  <si>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</si>
  <si>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</si>
  <si>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</si>
  <si>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</si>
  <si>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</si>
  <si>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</si>
  <si>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</si>
  <si>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</si>
  <si>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</si>
  <si>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</si>
  <si>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</si>
  <si>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</si>
  <si>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</si>
  <si>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</si>
  <si>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</si>
  <si>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</si>
  <si>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</si>
  <si>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</si>
  <si>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</si>
  <si>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</si>
  <si>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</si>
  <si>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</si>
  <si>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</si>
  <si>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</si>
  <si>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</si>
  <si>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</si>
  <si>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</si>
  <si>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</si>
  <si>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</si>
  <si>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</si>
  <si>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</si>
  <si>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</si>
  <si>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</si>
  <si>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</si>
  <si>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</si>
  <si>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</si>
  <si>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</si>
  <si>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</si>
  <si>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</si>
  <si>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</si>
  <si>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</si>
  <si>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</si>
  <si>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</si>
  <si>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</si>
  <si>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</si>
  <si>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</si>
  <si>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</si>
  <si>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</si>
  <si>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</si>
  <si>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</si>
  <si>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</si>
  <si>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</si>
  <si>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</si>
  <si>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</si>
  <si>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</si>
  <si>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</si>
  <si>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</si>
  <si>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</si>
  <si>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</si>
  <si>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</si>
  <si>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</si>
  <si>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</si>
  <si>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</si>
  <si>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</si>
  <si>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</si>
  <si>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</si>
  <si>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</si>
  <si>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</si>
  <si>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</si>
  <si>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</si>
  <si>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</si>
  <si>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</si>
  <si>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</si>
  <si>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</si>
  <si>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</si>
  <si>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</si>
  <si>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</si>
  <si>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</si>
  <si>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</si>
  <si>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</si>
  <si>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</si>
  <si>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</si>
  <si>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</si>
  <si>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</si>
  <si>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</si>
  <si>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</si>
  <si>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</si>
  <si>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</si>
  <si>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</si>
  <si>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</si>
  <si>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</si>
  <si>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</si>
  <si>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</si>
  <si>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</si>
  <si>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</si>
  <si>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</si>
  <si>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</si>
  <si>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</si>
  <si>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</si>
  <si>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</si>
  <si>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</si>
  <si>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</si>
  <si>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</si>
  <si>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</si>
  <si>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</si>
  <si>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</si>
  <si>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</si>
  <si>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</si>
  <si>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</si>
  <si>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</si>
  <si>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</si>
  <si>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</si>
  <si>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</si>
  <si>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</si>
  <si>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</si>
  <si>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</si>
  <si>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</si>
  <si>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</si>
  <si>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</si>
  <si>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</si>
  <si>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</si>
  <si>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</si>
  <si>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</si>
  <si>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</si>
  <si>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</si>
  <si>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</si>
  <si>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</si>
  <si>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</si>
  <si>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</si>
  <si>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</si>
  <si>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</si>
  <si>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</si>
  <si>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</si>
  <si>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</si>
  <si>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</si>
  <si>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</si>
  <si>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</si>
  <si>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</si>
  <si>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</si>
  <si>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</si>
  <si>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</si>
  <si>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</si>
  <si>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</si>
  <si>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</si>
  <si>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</si>
  <si>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</si>
  <si>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</si>
  <si>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</si>
  <si>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</si>
  <si>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</si>
  <si>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</si>
  <si>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</si>
  <si>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</si>
  <si>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</si>
  <si>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</si>
  <si>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</si>
  <si>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</si>
  <si>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</si>
  <si>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</si>
  <si>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</si>
  <si>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</si>
  <si>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</si>
  <si>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</si>
  <si>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</si>
  <si>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</si>
  <si>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</si>
  <si>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</si>
  <si>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</si>
  <si>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</si>
  <si>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</si>
  <si>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</si>
  <si>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</si>
  <si>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</si>
  <si>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</si>
  <si>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</si>
  <si>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</si>
  <si>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</si>
  <si>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</si>
  <si>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</si>
  <si>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</si>
  <si>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</si>
  <si>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</si>
  <si>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</si>
  <si>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</si>
  <si>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</si>
  <si>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</si>
  <si>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</si>
  <si>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</si>
  <si>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</si>
  <si>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</si>
  <si>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</si>
  <si>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</si>
  <si>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</si>
  <si>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</si>
  <si>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</si>
  <si>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</si>
  <si>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</si>
  <si>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</si>
  <si>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</si>
  <si>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</si>
  <si>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</si>
  <si>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</si>
  <si>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</si>
  <si>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</si>
  <si>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</si>
  <si>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</si>
  <si>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</si>
  <si>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</si>
  <si>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</si>
  <si>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</si>
  <si>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</si>
  <si>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</si>
  <si>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</si>
  <si>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</si>
  <si>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</si>
  <si>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</si>
  <si>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</si>
  <si>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</si>
  <si>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</si>
  <si>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</si>
  <si>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</si>
  <si>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</si>
  <si>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</si>
  <si>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</si>
  <si>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</si>
  <si>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</si>
  <si>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</si>
  <si>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</si>
  <si>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</si>
  <si>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</si>
  <si>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</si>
  <si>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</si>
  <si>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</si>
  <si>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</si>
  <si>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</si>
  <si>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</si>
  <si>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</si>
  <si>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</si>
  <si>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</si>
  <si>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</si>
  <si>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</si>
  <si>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</si>
  <si>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</si>
  <si>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</si>
  <si>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</si>
  <si>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</si>
  <si>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</si>
  <si>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</si>
  <si>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</si>
  <si>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</si>
  <si>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</si>
  <si>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</si>
  <si>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</si>
  <si>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</si>
  <si>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</si>
  <si>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</si>
  <si>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</si>
  <si>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</si>
  <si>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</si>
  <si>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</si>
  <si>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</si>
  <si>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</si>
  <si>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</si>
  <si>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</si>
  <si>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</si>
  <si>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</si>
  <si>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</si>
  <si>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</si>
  <si>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</si>
  <si>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</si>
  <si>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</si>
  <si>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</si>
  <si>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</si>
  <si>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</si>
  <si>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</si>
  <si>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</si>
  <si>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</si>
  <si>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</si>
  <si>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</si>
  <si>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</si>
  <si>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</si>
  <si>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</si>
  <si>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</si>
  <si>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</si>
  <si>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</si>
  <si>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</si>
  <si>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</si>
  <si>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</si>
  <si>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</si>
  <si>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</si>
  <si>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</si>
  <si>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</si>
  <si>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</si>
  <si>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</si>
  <si>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</si>
  <si>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</si>
  <si>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</si>
  <si>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</si>
  <si>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</si>
  <si>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</si>
  <si>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</si>
  <si>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</si>
  <si>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</si>
  <si>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</si>
  <si>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</si>
  <si>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</si>
  <si>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</si>
  <si>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</si>
  <si>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</si>
  <si>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</si>
  <si>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</si>
  <si>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</si>
  <si>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</si>
  <si>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</si>
  <si>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</si>
  <si>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</si>
  <si>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</si>
  <si>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</si>
  <si>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</si>
  <si>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</si>
  <si>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</si>
  <si>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</si>
  <si>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</si>
  <si>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</si>
  <si>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</si>
  <si>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</si>
  <si>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</si>
  <si>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</si>
  <si>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</si>
  <si>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</si>
  <si>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</si>
  <si>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</si>
  <si>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</si>
  <si>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</si>
  <si>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</si>
  <si>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</si>
  <si>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</si>
  <si>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</si>
  <si>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</si>
  <si>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</si>
  <si>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</si>
  <si>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</si>
  <si>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</si>
  <si>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</si>
  <si>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</si>
  <si>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</si>
  <si>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</si>
  <si>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</si>
  <si>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</si>
  <si>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</si>
  <si>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</si>
  <si>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</si>
  <si>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</si>
  <si>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</si>
  <si>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</si>
  <si>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</si>
  <si>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</si>
  <si>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</si>
  <si>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</si>
  <si>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</si>
  <si>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</si>
  <si>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</si>
  <si>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</si>
  <si>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</si>
  <si>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</si>
  <si>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</si>
  <si>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</si>
  <si>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</si>
  <si>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</si>
  <si>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</si>
  <si>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</si>
  <si>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</si>
  <si>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</si>
  <si>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</si>
  <si>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</si>
  <si>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</si>
  <si>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</si>
  <si>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</si>
  <si>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</si>
  <si>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</si>
  <si>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</si>
  <si>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</si>
  <si>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</si>
  <si>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</si>
  <si>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</si>
  <si>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</si>
  <si>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</si>
  <si>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</si>
  <si>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</si>
  <si>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</si>
  <si>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</si>
  <si>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</si>
  <si>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</si>
  <si>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</si>
  <si>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</si>
  <si>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</si>
  <si>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</si>
  <si>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</si>
  <si>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</si>
  <si>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</si>
  <si>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</si>
  <si>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</si>
  <si>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</si>
  <si>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</si>
  <si>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</si>
  <si>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</si>
  <si>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</si>
  <si>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</si>
  <si>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</si>
  <si>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</si>
  <si>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</si>
  <si>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</si>
  <si>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</si>
  <si>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</si>
  <si>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</si>
  <si>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</si>
  <si>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</si>
  <si>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</si>
  <si>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</si>
  <si>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</si>
  <si>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</si>
  <si>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</si>
  <si>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</si>
  <si>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</si>
  <si>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</si>
  <si>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</si>
  <si>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</si>
  <si>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</si>
  <si>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</si>
  <si>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</si>
  <si>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</si>
  <si>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</si>
  <si>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</si>
  <si>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</si>
  <si>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</si>
  <si>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</si>
  <si>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</si>
  <si>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</si>
  <si>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</si>
  <si>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</si>
  <si>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</si>
  <si>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</si>
  <si>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</si>
  <si>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</si>
  <si>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</si>
  <si>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</si>
  <si>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</si>
  <si>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</si>
  <si>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</si>
  <si>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</si>
  <si>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</si>
  <si>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</si>
  <si>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</si>
  <si>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</si>
  <si>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</si>
  <si>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</si>
  <si>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</si>
  <si>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</si>
  <si>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</si>
  <si>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</si>
  <si>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</si>
  <si>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</si>
  <si>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</si>
  <si>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</si>
  <si>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</si>
  <si>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</si>
  <si>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</si>
  <si>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</si>
  <si>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</si>
  <si>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</si>
  <si>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</si>
  <si>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</si>
  <si>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</si>
  <si>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</si>
  <si>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</si>
  <si>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</si>
  <si>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</si>
  <si>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</si>
  <si>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</si>
  <si>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</si>
  <si>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</si>
  <si>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</si>
  <si>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</si>
  <si>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</si>
  <si>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</si>
  <si>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</si>
  <si>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</si>
  <si>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</si>
  <si>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</si>
  <si>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</si>
  <si>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</si>
  <si>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</si>
  <si>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</si>
  <si>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</si>
  <si>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</si>
  <si>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</si>
  <si>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</si>
  <si>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</si>
  <si>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</si>
  <si>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</si>
  <si>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</si>
  <si>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</si>
  <si>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</si>
  <si>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</si>
  <si>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</si>
  <si>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</si>
  <si>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</si>
  <si>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</si>
  <si>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</si>
  <si>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</si>
  <si>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</si>
  <si>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</si>
  <si>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</si>
  <si>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</si>
  <si>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</si>
  <si>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</si>
  <si>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</si>
  <si>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</si>
  <si>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</si>
  <si>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</si>
  <si>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</si>
  <si>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</si>
  <si>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</si>
  <si>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</si>
  <si>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</si>
  <si>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</si>
  <si>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</si>
  <si>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</si>
  <si>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</si>
  <si>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</si>
  <si>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</si>
  <si>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</si>
  <si>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</si>
  <si>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</si>
  <si>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</si>
  <si>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</si>
  <si>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</si>
  <si>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</si>
  <si>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</si>
  <si>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</si>
  <si>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</si>
  <si>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</si>
  <si>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</si>
  <si>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</si>
  <si>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</si>
  <si>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</si>
  <si>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</si>
  <si>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</si>
  <si>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</si>
  <si>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</si>
  <si>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</si>
  <si>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</si>
  <si>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</si>
  <si>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</si>
  <si>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</si>
  <si>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</si>
  <si>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</si>
  <si>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</si>
  <si>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</si>
  <si>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</si>
  <si>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</si>
  <si>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</si>
  <si>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</si>
  <si>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</si>
  <si>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</si>
  <si>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</si>
  <si>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</si>
  <si>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</si>
  <si>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</si>
  <si>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</si>
  <si>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</si>
  <si>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</si>
  <si>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</si>
  <si>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</si>
  <si>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</si>
  <si>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</si>
  <si>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</si>
  <si>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</si>
  <si>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</si>
  <si>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</si>
  <si>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</si>
  <si>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</si>
  <si>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</si>
  <si>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</si>
  <si>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</si>
  <si>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</si>
  <si>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</si>
  <si>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</si>
  <si>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</si>
  <si>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</si>
  <si>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</si>
  <si>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</si>
  <si>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</si>
  <si>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</si>
  <si>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</si>
  <si>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</si>
  <si>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</si>
  <si>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</si>
  <si>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</si>
  <si>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</si>
  <si>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</si>
  <si>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</si>
  <si>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</si>
  <si>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</si>
  <si>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</si>
  <si>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</si>
  <si>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</si>
  <si>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</si>
  <si>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</si>
  <si>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</si>
  <si>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</si>
  <si>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</si>
  <si>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</si>
  <si>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</si>
  <si>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</si>
  <si>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</si>
  <si>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</si>
  <si>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</si>
  <si>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</si>
  <si>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</si>
  <si>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</si>
  <si>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</si>
  <si>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</si>
  <si>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</si>
  <si>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</si>
  <si>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</si>
  <si>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</si>
  <si>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</si>
  <si>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</si>
  <si>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</si>
  <si>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</si>
  <si>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</si>
  <si>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</si>
  <si>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</si>
  <si>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</si>
  <si>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</si>
  <si>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</si>
  <si>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</si>
  <si>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</si>
  <si>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</si>
  <si>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</si>
  <si>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</si>
  <si>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</si>
  <si>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</si>
  <si>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</si>
  <si>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</si>
  <si>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</si>
  <si>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</si>
  <si>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</si>
  <si>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</si>
  <si>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</si>
  <si>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</si>
  <si>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</si>
  <si>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</si>
  <si>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</si>
  <si>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</si>
  <si>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</si>
  <si>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</si>
  <si>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</si>
  <si>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</si>
  <si>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</si>
  <si>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</si>
  <si>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</si>
  <si>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</si>
  <si>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</si>
  <si>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</si>
  <si>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</si>
  <si>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</si>
  <si>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</si>
  <si>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</si>
  <si>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</si>
  <si>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</si>
  <si>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</si>
  <si>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</si>
  <si>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</si>
  <si>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</si>
  <si>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</si>
  <si>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</si>
  <si>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</si>
  <si>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</si>
  <si>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</si>
  <si>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</si>
  <si>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</si>
  <si>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</si>
  <si>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</si>
  <si>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</si>
  <si>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</si>
  <si>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</si>
  <si>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</si>
  <si>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</si>
  <si>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</si>
  <si>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</si>
  <si>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</si>
  <si>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</si>
  <si>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</si>
  <si>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</si>
  <si>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</si>
  <si>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</si>
  <si>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</si>
  <si>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</si>
  <si>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</si>
  <si>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</si>
  <si>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</si>
  <si>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</si>
  <si>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</si>
  <si>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</si>
  <si>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</si>
  <si>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</si>
  <si>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</si>
  <si>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</si>
  <si>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</si>
  <si>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</si>
  <si>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</si>
  <si>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</si>
  <si>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</si>
  <si>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</si>
  <si>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</si>
  <si>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</si>
  <si>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</si>
  <si>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</si>
  <si>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</si>
  <si>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</si>
  <si>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</si>
  <si>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</si>
  <si>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</si>
  <si>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</si>
  <si>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</si>
  <si>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</si>
  <si>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</si>
  <si>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</si>
  <si>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</si>
  <si>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</si>
  <si>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</si>
  <si>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</si>
  <si>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</si>
  <si>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</si>
  <si>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</si>
  <si>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</si>
  <si>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</si>
  <si>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</si>
  <si>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</si>
  <si>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</si>
  <si>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</si>
  <si>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</si>
  <si>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</si>
  <si>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</si>
  <si>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</si>
  <si>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</si>
  <si>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</si>
  <si>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</si>
  <si>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</si>
  <si>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</si>
  <si>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</si>
  <si>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</si>
  <si>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</si>
  <si>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</si>
  <si>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</si>
  <si>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</si>
  <si>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</si>
  <si>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</si>
  <si>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</si>
  <si>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</si>
  <si>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</si>
  <si>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</si>
  <si>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</si>
  <si>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</si>
  <si>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</si>
  <si>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</si>
  <si>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</si>
  <si>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</si>
  <si>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</si>
  <si>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</si>
  <si>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</si>
  <si>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</si>
  <si>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</si>
  <si>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</si>
  <si>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</si>
  <si>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</si>
  <si>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</si>
  <si>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</si>
  <si>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</si>
  <si>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</si>
  <si>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</si>
  <si>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</si>
  <si>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</si>
  <si>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</si>
  <si>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</si>
  <si>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</si>
  <si>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</si>
  <si>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</si>
  <si>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</si>
  <si>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</si>
  <si>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</si>
  <si>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</si>
  <si>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</si>
  <si>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</si>
  <si>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</si>
  <si>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</si>
  <si>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</si>
  <si>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</si>
  <si>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</si>
  <si>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</si>
  <si>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</si>
  <si>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</si>
  <si>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</si>
  <si>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</si>
  <si>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</si>
  <si>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</si>
  <si>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</si>
  <si>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</si>
  <si>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</si>
  <si>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</si>
  <si>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</si>
  <si>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</si>
  <si>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</si>
  <si>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</si>
  <si>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</si>
  <si>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</si>
  <si>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</si>
  <si>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</si>
  <si>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</si>
  <si>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</si>
  <si>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</si>
  <si>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</si>
  <si>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</si>
  <si>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</si>
  <si>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</si>
  <si>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</si>
  <si>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</si>
  <si>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</si>
  <si>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</si>
  <si>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</si>
  <si>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</si>
  <si>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</si>
  <si>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</si>
  <si>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</si>
  <si>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</si>
  <si>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</si>
  <si>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</si>
  <si>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</si>
  <si>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</si>
  <si>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</si>
  <si>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</si>
  <si>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</si>
  <si>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</si>
  <si>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</si>
  <si>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</si>
  <si>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</si>
  <si>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</si>
  <si>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</si>
  <si>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</si>
  <si>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</si>
  <si>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</si>
  <si>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</si>
  <si>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</si>
  <si>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</si>
  <si>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</si>
  <si>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</si>
  <si>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</si>
  <si>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</si>
  <si>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</si>
  <si>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</si>
  <si>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</si>
  <si>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</si>
  <si>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</si>
  <si>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</si>
  <si>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</si>
  <si>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</si>
  <si>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</si>
  <si>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</si>
  <si>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</si>
  <si>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</si>
  <si>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</si>
  <si>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</si>
  <si>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</si>
  <si>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</si>
  <si>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</si>
  <si>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</si>
  <si>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</si>
  <si>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</si>
  <si>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</si>
  <si>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</si>
  <si>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</si>
  <si>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</si>
  <si>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</si>
  <si>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</si>
  <si>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</si>
  <si>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</si>
  <si>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</si>
  <si>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</si>
  <si>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</si>
  <si>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</si>
  <si>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</si>
  <si>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</si>
  <si>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</si>
  <si>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</si>
  <si>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</si>
  <si>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</si>
  <si>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</si>
  <si>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</si>
  <si>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</si>
  <si>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</si>
  <si>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</si>
  <si>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</si>
  <si>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</si>
  <si>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</si>
  <si>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</si>
  <si>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</si>
  <si>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</si>
  <si>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</si>
  <si>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</si>
  <si>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</si>
  <si>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</si>
  <si>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</si>
  <si>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</si>
  <si>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</si>
  <si>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</si>
  <si>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</si>
  <si>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</si>
  <si>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</si>
  <si>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</si>
  <si>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</si>
  <si>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</si>
  <si>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</si>
  <si>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</si>
  <si>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</si>
  <si>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</si>
  <si>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</si>
  <si>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</si>
  <si>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</si>
  <si>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</si>
  <si>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</si>
  <si>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</si>
  <si>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</si>
  <si>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</si>
  <si>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</si>
  <si>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</si>
  <si>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</si>
  <si>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</si>
  <si>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</si>
  <si>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</si>
  <si>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</si>
  <si>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</si>
  <si>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</si>
  <si>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</si>
  <si>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</si>
  <si>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</si>
  <si>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</si>
  <si>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</si>
  <si>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</si>
  <si>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</si>
  <si>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</si>
  <si>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</si>
  <si>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</si>
  <si>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</si>
  <si>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</si>
  <si>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</si>
  <si>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</si>
  <si>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</si>
  <si>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</si>
  <si>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</si>
  <si>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</si>
  <si>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</si>
  <si>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</si>
  <si>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</si>
  <si>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</si>
  <si>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</si>
  <si>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</si>
  <si>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</si>
  <si>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</si>
  <si>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</si>
  <si>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</si>
  <si>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</si>
  <si>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</si>
  <si>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</si>
  <si>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</si>
  <si>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</si>
  <si>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</si>
  <si>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</si>
  <si>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</si>
  <si>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</si>
  <si>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</si>
  <si>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</si>
  <si>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</si>
  <si>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</si>
  <si>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</si>
  <si>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</si>
  <si>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</si>
  <si>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</si>
  <si>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</si>
  <si>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</si>
  <si>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</si>
  <si>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</si>
  <si>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</si>
  <si>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</si>
  <si>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</si>
  <si>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</si>
  <si>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</si>
  <si>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</si>
  <si>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</si>
  <si>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</si>
  <si>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</si>
  <si>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</si>
  <si>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</si>
  <si>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</si>
  <si>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</si>
  <si>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</si>
  <si>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</si>
  <si>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</si>
  <si>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</si>
  <si>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</si>
  <si>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</si>
  <si>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</si>
  <si>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</si>
  <si>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</si>
  <si>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</si>
  <si>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</si>
  <si>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</si>
  <si>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</si>
  <si>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</si>
  <si>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</si>
  <si>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</si>
  <si>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</si>
  <si>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</si>
  <si>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</si>
  <si>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</si>
  <si>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</si>
  <si>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</si>
  <si>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</si>
  <si>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</si>
  <si>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</si>
  <si>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</si>
  <si>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</si>
  <si>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</si>
  <si>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</si>
  <si>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</si>
  <si>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</si>
  <si>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</si>
  <si>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</si>
  <si>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</si>
  <si>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</si>
  <si>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</si>
  <si>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</si>
  <si>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</si>
  <si>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</si>
  <si>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</si>
  <si>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</si>
  <si>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</si>
  <si>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</si>
  <si>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</si>
  <si>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</si>
  <si>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</si>
  <si>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</si>
  <si>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</si>
  <si>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</si>
  <si>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</si>
  <si>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</si>
  <si>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</si>
  <si>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</si>
  <si>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</si>
  <si>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</si>
  <si>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</si>
  <si>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</si>
  <si>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</si>
  <si>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</si>
  <si>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</si>
  <si>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</si>
  <si>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</si>
  <si>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</si>
  <si>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</si>
  <si>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</si>
  <si>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</si>
  <si>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</si>
  <si>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</si>
  <si>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</si>
  <si>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</si>
  <si>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</si>
  <si>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</si>
  <si>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</si>
  <si>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</si>
  <si>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</si>
  <si>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</si>
  <si>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</si>
  <si>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</si>
  <si>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</si>
  <si>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</si>
  <si>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</si>
  <si>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</si>
  <si>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</si>
  <si>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</si>
  <si>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</si>
  <si>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</si>
  <si>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</si>
  <si>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</si>
  <si>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</si>
  <si>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</si>
  <si>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</si>
  <si>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</si>
  <si>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</si>
  <si>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</si>
  <si>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</si>
  <si>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</si>
  <si>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</si>
  <si>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</si>
  <si>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</si>
  <si>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</si>
  <si>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</si>
  <si>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</si>
  <si>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</si>
  <si>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</si>
  <si>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</si>
  <si>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</si>
  <si>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</si>
  <si>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</si>
  <si>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</si>
  <si>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</si>
  <si>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</si>
  <si>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</si>
  <si>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</si>
  <si>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</si>
  <si>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</si>
  <si>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</si>
  <si>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</si>
  <si>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</si>
  <si>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</si>
  <si>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</si>
  <si>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</si>
  <si>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</si>
  <si>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</si>
  <si>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</si>
  <si>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</si>
  <si>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</si>
  <si>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</si>
  <si>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</si>
  <si>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</si>
  <si>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</si>
  <si>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</si>
  <si>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</si>
  <si>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</si>
  <si>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</si>
  <si>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</si>
  <si>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</si>
  <si>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</si>
  <si>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</si>
  <si>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</si>
  <si>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</si>
  <si>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</si>
  <si>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</si>
  <si>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</si>
  <si>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</si>
  <si>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</si>
  <si>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</si>
  <si>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</si>
  <si>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</si>
  <si>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</si>
  <si>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</si>
  <si>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</si>
  <si>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</si>
  <si>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</si>
  <si>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</si>
  <si>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</si>
  <si>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</si>
  <si>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</si>
  <si>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</si>
  <si>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</si>
  <si>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</si>
  <si>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</si>
  <si>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</si>
  <si>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</si>
  <si>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</si>
  <si>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</si>
  <si>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</si>
  <si>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</si>
  <si>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</si>
  <si>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</si>
  <si>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</si>
  <si>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</si>
  <si>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</si>
  <si>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</si>
  <si>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</si>
  <si>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</si>
  <si>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</si>
  <si>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</si>
  <si>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</si>
  <si>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</si>
  <si>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</si>
  <si>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</si>
  <si>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</si>
  <si>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</si>
  <si>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</si>
  <si>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</si>
  <si>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</si>
  <si>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</si>
  <si>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</si>
  <si>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</si>
  <si>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</si>
  <si>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</si>
  <si>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</si>
  <si>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</si>
  <si>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</si>
  <si>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</si>
  <si>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</si>
  <si>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</si>
  <si>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</si>
  <si>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</si>
  <si>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</si>
  <si>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</si>
  <si>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</si>
  <si>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</si>
  <si>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</si>
  <si>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</si>
  <si>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</si>
  <si>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</si>
  <si>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</si>
  <si>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</si>
  <si>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</si>
  <si>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</si>
  <si>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</si>
  <si>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</si>
  <si>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</si>
  <si>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</si>
  <si>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</si>
  <si>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</si>
  <si>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</si>
  <si>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</si>
  <si>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</si>
  <si>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</si>
  <si>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</si>
  <si>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</si>
  <si>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</si>
  <si>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</si>
  <si>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</si>
  <si>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</si>
  <si>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</si>
  <si>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</si>
  <si>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</si>
  <si>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</si>
  <si>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</si>
  <si>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</si>
  <si>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</si>
  <si>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</si>
  <si>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</si>
  <si>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</si>
  <si>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</si>
  <si>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</si>
  <si>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</si>
  <si>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</si>
  <si>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</si>
  <si>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</si>
  <si>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</si>
  <si>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</si>
  <si>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</si>
  <si>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</si>
  <si>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</si>
  <si>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</si>
  <si>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</si>
  <si>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</si>
  <si>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</si>
  <si>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</si>
  <si>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</si>
  <si>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</si>
  <si>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</si>
  <si>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</si>
  <si>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</si>
  <si>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</si>
  <si>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</si>
  <si>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</si>
  <si>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</si>
  <si>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</si>
  <si>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</si>
  <si>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</si>
  <si>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</si>
  <si>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</si>
  <si>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</si>
  <si>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</si>
  <si>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</si>
  <si>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</si>
  <si>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</si>
  <si>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</si>
  <si>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</si>
  <si>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</si>
  <si>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</si>
  <si>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</si>
  <si>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</si>
  <si>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</si>
  <si>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</si>
  <si>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</si>
  <si>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</si>
  <si>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</si>
  <si>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</si>
  <si>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</si>
  <si>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</si>
  <si>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</si>
  <si>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</si>
  <si>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</si>
  <si>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</si>
  <si>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</si>
  <si>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</si>
  <si>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</si>
  <si>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</si>
  <si>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</si>
  <si>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</si>
  <si>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</si>
  <si>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</si>
  <si>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</si>
  <si>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</si>
  <si>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</si>
  <si>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</si>
  <si>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</si>
  <si>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</si>
  <si>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</si>
  <si>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</si>
  <si>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</si>
  <si>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</si>
  <si>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</si>
  <si>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</si>
  <si>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</si>
  <si>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</si>
  <si>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</si>
  <si>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</si>
  <si>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</si>
  <si>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</si>
  <si>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</si>
  <si>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</si>
  <si>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</si>
  <si>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</si>
  <si>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</si>
  <si>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</si>
  <si>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</si>
  <si>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</si>
  <si>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</si>
  <si>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</si>
  <si>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</si>
  <si>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</si>
  <si>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</si>
  <si>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</si>
  <si>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</si>
  <si>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</si>
  <si>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</si>
  <si>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</si>
  <si>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</si>
  <si>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</si>
  <si>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</si>
  <si>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</si>
  <si>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</si>
  <si>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</si>
  <si>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</si>
  <si>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</si>
  <si>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</si>
  <si>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</si>
  <si>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</si>
  <si>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</si>
  <si>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</si>
  <si>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</si>
  <si>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</si>
  <si>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</si>
  <si>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</si>
  <si>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</si>
  <si>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</si>
  <si>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</si>
  <si>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</si>
  <si>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</si>
  <si>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</si>
  <si>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</si>
  <si>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</si>
  <si>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</si>
  <si>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</si>
  <si>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</si>
  <si>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</si>
  <si>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</si>
  <si>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</si>
  <si>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</si>
  <si>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</si>
  <si>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</si>
  <si>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</si>
  <si>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</si>
  <si>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</si>
  <si>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</si>
  <si>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</si>
  <si>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</si>
  <si>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</si>
  <si>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</si>
  <si>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</si>
  <si>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</si>
  <si>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</si>
  <si>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</si>
  <si>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</si>
  <si>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</si>
  <si>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</si>
  <si>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</si>
  <si>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</si>
  <si>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</si>
  <si>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</si>
  <si>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</si>
  <si>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</si>
  <si>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</si>
  <si>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</si>
  <si>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</si>
  <si>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</si>
  <si>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</si>
  <si>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</si>
  <si>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</si>
  <si>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</si>
  <si>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</si>
  <si>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</si>
  <si>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</si>
  <si>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</si>
  <si>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</si>
  <si>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</si>
  <si>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</si>
  <si>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</si>
  <si>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</si>
  <si>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</si>
  <si>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</si>
  <si>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</si>
  <si>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</si>
  <si>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</si>
  <si>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</si>
  <si>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</si>
  <si>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</si>
  <si>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</si>
  <si>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</si>
  <si>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</si>
  <si>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</si>
  <si>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</si>
  <si>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</si>
  <si>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</si>
  <si>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</si>
  <si>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</si>
  <si>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</si>
  <si>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</si>
  <si>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</si>
  <si>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</si>
  <si>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</si>
  <si>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</si>
  <si>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</si>
  <si>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</si>
  <si>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</si>
  <si>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</si>
  <si>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</si>
  <si>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</si>
  <si>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</si>
  <si>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</si>
  <si>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</si>
  <si>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</si>
  <si>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</si>
  <si>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</si>
  <si>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</si>
  <si>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</si>
  <si>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</si>
  <si>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</si>
  <si>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</si>
  <si>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</si>
  <si>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</si>
  <si>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</si>
  <si>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</si>
  <si>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</si>
  <si>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</si>
  <si>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</si>
  <si>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</si>
  <si>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</si>
  <si>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</si>
  <si>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</si>
  <si>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</si>
  <si>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</si>
  <si>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</si>
  <si>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</si>
  <si>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</si>
  <si>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</si>
  <si>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</si>
  <si>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</si>
  <si>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</si>
  <si>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</si>
  <si>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</si>
  <si>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</si>
  <si>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</si>
  <si>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</si>
  <si>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</si>
  <si>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</si>
  <si>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</si>
  <si>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</si>
  <si>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</si>
  <si>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</si>
  <si>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</si>
  <si>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</si>
  <si>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</si>
  <si>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</si>
  <si>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</si>
  <si>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</si>
  <si>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</si>
  <si>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</si>
  <si>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</si>
  <si>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</si>
  <si>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</si>
  <si>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</si>
  <si>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</si>
  <si>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</si>
  <si>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</si>
  <si>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</si>
  <si>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</si>
  <si>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</si>
  <si>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</si>
  <si>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</si>
  <si>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</si>
  <si>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</si>
  <si>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</si>
  <si>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</si>
  <si>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</si>
  <si>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</si>
  <si>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</si>
  <si>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</si>
  <si>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</si>
  <si>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</si>
  <si>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</si>
  <si>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</si>
  <si>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</si>
  <si>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</si>
  <si>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</si>
  <si>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</si>
  <si>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</si>
  <si>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</si>
  <si>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</si>
  <si>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</si>
  <si>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</si>
  <si>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</si>
  <si>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</si>
  <si>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</si>
  <si>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</si>
  <si>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</si>
  <si>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</si>
  <si>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</si>
  <si>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</si>
  <si>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</si>
  <si>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</si>
  <si>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</si>
  <si>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</si>
  <si>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</si>
  <si>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</si>
  <si>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</si>
  <si>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</si>
  <si>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</si>
  <si>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</si>
  <si>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</si>
  <si>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</si>
  <si>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</si>
  <si>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</si>
  <si>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</si>
  <si>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</si>
  <si>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</si>
  <si>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</si>
  <si>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</si>
  <si>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</si>
  <si>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</si>
  <si>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</si>
  <si>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</si>
  <si>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</si>
  <si>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</si>
  <si>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</si>
  <si>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</si>
  <si>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</si>
  <si>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</si>
  <si>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</si>
  <si>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</si>
  <si>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</si>
  <si>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</si>
  <si>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</si>
  <si>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</si>
  <si>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</si>
  <si>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</si>
  <si>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</si>
  <si>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</si>
  <si>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</si>
  <si>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</si>
  <si>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</si>
  <si>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</si>
  <si>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</si>
  <si>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</si>
  <si>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</si>
  <si>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</si>
  <si>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</si>
  <si>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</si>
  <si>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</si>
  <si>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</si>
  <si>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</si>
  <si>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</si>
  <si>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</si>
  <si>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</si>
  <si>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</si>
  <si>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</si>
  <si>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</si>
  <si>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</si>
  <si>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</si>
  <si>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</si>
  <si>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</si>
  <si>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</si>
  <si>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</si>
  <si>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</si>
  <si>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</si>
  <si>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</si>
  <si>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</si>
  <si>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</si>
  <si>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</si>
  <si>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</si>
  <si>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</si>
  <si>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</si>
  <si>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</si>
  <si>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</si>
  <si>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</si>
  <si>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</si>
  <si>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</si>
  <si>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</si>
  <si>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</si>
  <si>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</si>
  <si>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</si>
  <si>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</si>
  <si>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</si>
  <si>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</si>
  <si>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</si>
  <si>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</si>
  <si>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</si>
  <si>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</si>
  <si>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</si>
  <si>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</si>
  <si>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</si>
  <si>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</si>
  <si>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</si>
  <si>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</si>
  <si>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</si>
  <si>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</si>
  <si>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</si>
  <si>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</si>
  <si>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</si>
  <si>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</si>
  <si>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</si>
  <si>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</si>
  <si>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</si>
  <si>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</si>
  <si>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</si>
  <si>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</si>
  <si>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</si>
  <si>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</si>
  <si>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</si>
  <si>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</si>
  <si>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</si>
  <si>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</si>
  <si>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</si>
  <si>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</si>
  <si>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</si>
  <si>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</si>
  <si>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</si>
  <si>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</si>
  <si>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</si>
  <si>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</si>
  <si>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</si>
  <si>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</si>
  <si>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</si>
  <si>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</si>
  <si>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</si>
  <si>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</si>
  <si>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</si>
  <si>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</si>
  <si>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</si>
  <si>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</si>
  <si>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</si>
  <si>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</si>
  <si>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</si>
  <si>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</si>
  <si>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</si>
  <si>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</si>
  <si>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</si>
  <si>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</si>
  <si>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</si>
  <si>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</si>
  <si>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</si>
  <si>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</si>
  <si>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</si>
  <si>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</si>
  <si>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</si>
  <si>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</si>
  <si>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</si>
  <si>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</si>
  <si>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</si>
  <si>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</si>
  <si>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</si>
  <si>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</si>
  <si>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</si>
  <si>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</si>
  <si>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</si>
  <si>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</si>
  <si>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</si>
  <si>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</si>
  <si>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</si>
  <si>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</si>
  <si>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</si>
  <si>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</si>
  <si>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</si>
  <si>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</si>
  <si>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</si>
  <si>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</si>
  <si>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</si>
  <si>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</si>
  <si>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</si>
  <si>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</si>
  <si>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</si>
  <si>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</si>
  <si>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</si>
  <si>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</si>
  <si>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</si>
  <si>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</si>
  <si>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</si>
  <si>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</si>
  <si>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</si>
  <si>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</si>
  <si>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</si>
  <si>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</si>
  <si>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</si>
  <si>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</si>
  <si>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</si>
  <si>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</si>
  <si>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</si>
  <si>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</si>
  <si>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</si>
  <si>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</si>
  <si>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</si>
  <si>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</si>
  <si>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</si>
  <si>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</si>
  <si>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</si>
  <si>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</si>
  <si>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</si>
  <si>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</si>
  <si>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</si>
  <si>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</si>
  <si>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</si>
  <si>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</si>
  <si>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</si>
  <si>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</si>
  <si>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</si>
  <si>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</si>
  <si>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</si>
  <si>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</si>
  <si>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</si>
  <si>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</si>
  <si>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</si>
  <si>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</si>
  <si>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</si>
  <si>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</si>
  <si>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</si>
  <si>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</si>
  <si>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</si>
  <si>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</si>
  <si>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</si>
  <si>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</si>
  <si>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</si>
  <si>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</si>
  <si>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</si>
  <si>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</si>
  <si>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</si>
  <si>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</si>
  <si>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</si>
  <si>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</si>
  <si>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</si>
  <si>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</si>
  <si>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</si>
  <si>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</si>
  <si>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</si>
  <si>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</si>
  <si>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</si>
  <si>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</si>
  <si>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</si>
  <si>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</si>
  <si>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</si>
  <si>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</si>
  <si>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</si>
  <si>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</si>
  <si>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</si>
  <si>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</si>
  <si>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</si>
  <si>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</si>
  <si>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</si>
  <si>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</si>
  <si>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</si>
  <si>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</si>
  <si>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</si>
  <si>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</si>
  <si>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</si>
  <si>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</si>
  <si>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</si>
  <si>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</si>
  <si>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</si>
  <si>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</si>
  <si>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</si>
  <si>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</si>
  <si>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</si>
  <si>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</si>
  <si>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</si>
  <si>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</si>
  <si>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</si>
  <si>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</si>
  <si>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</si>
  <si>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</si>
  <si>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</si>
  <si>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</si>
  <si>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</si>
  <si>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</si>
  <si>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</si>
  <si>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</si>
  <si>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</si>
  <si>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</si>
  <si>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</si>
  <si>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</si>
  <si>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</si>
  <si>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</si>
  <si>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</si>
  <si>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</si>
  <si>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</si>
  <si>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</si>
  <si>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</si>
  <si>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</si>
  <si>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</si>
  <si>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</si>
  <si>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</si>
  <si>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</si>
  <si>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</si>
  <si>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</si>
  <si>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</si>
  <si>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</si>
  <si>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</si>
  <si>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</si>
  <si>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</si>
  <si>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</si>
  <si>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</si>
  <si>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</si>
  <si>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</si>
  <si>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</si>
  <si>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</si>
  <si>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</si>
  <si>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</si>
  <si>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</si>
  <si>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</si>
  <si>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</si>
  <si>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</si>
  <si>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</si>
  <si>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</si>
  <si>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</si>
  <si>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</si>
  <si>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</si>
  <si>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</si>
  <si>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</si>
  <si>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</si>
  <si>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</si>
  <si>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</si>
  <si>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</si>
  <si>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</si>
  <si>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</si>
  <si>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</si>
  <si>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</si>
  <si>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</si>
  <si>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</si>
  <si>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</si>
  <si>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</si>
  <si>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</si>
  <si>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</si>
  <si>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</si>
  <si>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</si>
  <si>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</si>
  <si>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</si>
  <si>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</si>
  <si>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</si>
  <si>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</si>
  <si>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</si>
  <si>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</si>
  <si>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</si>
  <si>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</si>
  <si>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</si>
  <si>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</si>
  <si>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</si>
  <si>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</si>
  <si>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</si>
  <si>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</si>
  <si>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</si>
  <si>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</si>
  <si>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</si>
  <si>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</si>
  <si>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</si>
  <si>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</si>
  <si>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</si>
  <si>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</si>
  <si>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</si>
  <si>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</si>
  <si>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</si>
  <si>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</si>
  <si>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</si>
  <si>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</si>
  <si>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</si>
  <si>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</si>
  <si>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</si>
  <si>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</si>
  <si>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</si>
  <si>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</si>
  <si>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</si>
  <si>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</si>
  <si>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</si>
  <si>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</si>
  <si>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</si>
  <si>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</si>
  <si>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</si>
  <si>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</si>
  <si>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</si>
  <si>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</si>
  <si>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</si>
  <si>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</si>
  <si>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</si>
  <si>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</si>
  <si>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</si>
  <si>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</si>
  <si>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</si>
  <si>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</si>
  <si>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</si>
  <si>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</si>
  <si>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</si>
  <si>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</si>
  <si>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</si>
  <si>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</si>
  <si>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</si>
  <si>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</si>
  <si>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</si>
  <si>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</si>
  <si>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</si>
  <si>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</si>
  <si>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</si>
  <si>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</si>
  <si>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</si>
  <si>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</si>
  <si>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</si>
  <si>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</si>
  <si>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</si>
  <si>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</si>
  <si>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</si>
  <si>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</si>
  <si>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</si>
  <si>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</si>
  <si>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</si>
  <si>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</si>
  <si>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</si>
  <si>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</si>
  <si>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</si>
  <si>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</si>
  <si>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</si>
  <si>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</si>
  <si>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</si>
  <si>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</si>
  <si>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</si>
  <si>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</si>
  <si>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</si>
  <si>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</si>
  <si>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</si>
  <si>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</si>
  <si>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</si>
  <si>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</si>
  <si>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</si>
  <si>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</si>
  <si>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</si>
  <si>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</si>
  <si>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</si>
  <si>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</si>
  <si>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</si>
  <si>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</si>
  <si>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</si>
  <si>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</si>
  <si>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</si>
  <si>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</si>
  <si>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</si>
  <si>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</si>
  <si>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</si>
  <si>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</si>
  <si>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</si>
  <si>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</si>
  <si>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</si>
  <si>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</si>
  <si>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</si>
  <si>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</si>
  <si>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</si>
  <si>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</si>
  <si>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</si>
  <si>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</si>
  <si>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</si>
  <si>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</si>
  <si>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</si>
  <si>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</si>
  <si>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</si>
  <si>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</si>
  <si>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</si>
  <si>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</si>
  <si>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</si>
  <si>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</si>
  <si>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</si>
  <si>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</si>
  <si>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</si>
  <si>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</si>
  <si>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</si>
  <si>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</si>
  <si>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</si>
  <si>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</si>
  <si>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</si>
  <si>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</si>
  <si>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</si>
  <si>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</si>
  <si>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</si>
  <si>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</si>
  <si>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</si>
  <si>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</si>
  <si>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</si>
  <si>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</si>
  <si>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</si>
  <si>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</si>
  <si>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</si>
  <si>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</si>
  <si>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</si>
  <si>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</si>
  <si>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</si>
  <si>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</si>
  <si>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</si>
  <si>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</si>
  <si>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</si>
  <si>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</si>
  <si>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</si>
  <si>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</si>
  <si>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</si>
  <si>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</si>
  <si>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</si>
  <si>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</si>
  <si>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</si>
  <si>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</si>
  <si>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</si>
  <si>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</si>
  <si>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</si>
  <si>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</si>
  <si>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</si>
  <si>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</si>
  <si>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</si>
  <si>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</si>
  <si>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</si>
  <si>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</si>
  <si>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</si>
  <si>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</si>
  <si>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</si>
  <si>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</si>
  <si>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</si>
  <si>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</si>
  <si>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</si>
  <si>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</si>
  <si>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</si>
  <si>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</si>
  <si>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</si>
  <si>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</si>
  <si>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</si>
  <si>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</si>
  <si>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</si>
  <si>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</si>
  <si>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</si>
  <si>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</si>
  <si>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</si>
  <si>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</si>
  <si>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</si>
  <si>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</si>
  <si>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</si>
  <si>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</si>
  <si>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</si>
  <si>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</si>
  <si>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</si>
  <si>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</si>
  <si>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</si>
  <si>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</si>
  <si>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</si>
  <si>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</si>
  <si>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</si>
  <si>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</si>
  <si>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</si>
  <si>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</si>
  <si>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</si>
  <si>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</si>
  <si>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</si>
  <si>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</si>
  <si>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</si>
  <si>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</si>
  <si>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</si>
  <si>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</si>
  <si>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</si>
  <si>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</si>
  <si>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</si>
  <si>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</si>
  <si>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</si>
  <si>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</si>
  <si>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</si>
  <si>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</si>
  <si>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</si>
  <si>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</si>
  <si>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</si>
  <si>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</si>
  <si>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</si>
  <si>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</si>
  <si>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</si>
  <si>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</si>
  <si>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</si>
  <si>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</si>
  <si>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</si>
  <si>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</si>
  <si>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</si>
  <si>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</si>
  <si>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</si>
  <si>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</si>
  <si>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</si>
  <si>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</si>
  <si>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</si>
  <si>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</si>
  <si>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</si>
  <si>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</si>
  <si>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</si>
  <si>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</si>
  <si>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</si>
  <si>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</si>
  <si>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</si>
  <si>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</si>
  <si>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</si>
  <si>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</si>
  <si>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</si>
  <si>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</si>
  <si>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</si>
  <si>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</si>
  <si>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</si>
  <si>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</si>
  <si>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</si>
  <si>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</si>
  <si>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</si>
  <si>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</si>
  <si>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</si>
  <si>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</si>
  <si>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</si>
  <si>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</si>
  <si>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</si>
  <si>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</si>
  <si>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</si>
  <si>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</si>
  <si>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</si>
  <si>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</si>
  <si>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</si>
  <si>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</si>
  <si>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</si>
  <si>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</si>
  <si>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</si>
  <si>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</si>
  <si>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</si>
  <si>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</si>
  <si>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</si>
  <si>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</si>
  <si>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</si>
  <si>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</si>
  <si>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</si>
  <si>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</si>
  <si>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</si>
  <si>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</si>
  <si>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</si>
  <si>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</si>
  <si>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</si>
  <si>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</si>
  <si>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</si>
  <si>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</si>
  <si>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</si>
  <si>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</si>
  <si>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</si>
  <si>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</si>
  <si>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</si>
  <si>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</si>
  <si>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</si>
  <si>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</si>
  <si>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</si>
  <si>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</si>
  <si>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</si>
  <si>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</si>
  <si>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</si>
  <si>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</si>
  <si>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</si>
  <si>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</si>
  <si>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</si>
  <si>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</si>
  <si>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</si>
  <si>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</si>
  <si>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</si>
  <si>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</si>
  <si>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</si>
  <si>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</si>
  <si>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</si>
  <si>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</si>
  <si>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</si>
  <si>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</si>
  <si>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</si>
  <si>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</si>
  <si>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</si>
  <si>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</si>
  <si>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</si>
  <si>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</si>
  <si>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</si>
  <si>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</si>
  <si>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</si>
  <si>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</si>
  <si>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</si>
  <si>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</si>
  <si>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</si>
  <si>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</si>
  <si>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</si>
  <si>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</si>
  <si>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</si>
  <si>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</si>
  <si>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</si>
  <si>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</si>
  <si>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</si>
  <si>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</si>
  <si>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</si>
  <si>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</si>
  <si>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</si>
  <si>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</si>
  <si>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</si>
  <si>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</si>
  <si>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</si>
  <si>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</si>
  <si>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</si>
  <si>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</si>
  <si>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</si>
  <si>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</si>
  <si>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</si>
  <si>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</si>
  <si>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</si>
  <si>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</si>
  <si>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</si>
  <si>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</si>
  <si>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</si>
  <si>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</si>
  <si>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</si>
  <si>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</si>
  <si>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</si>
  <si>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</si>
  <si>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</si>
  <si>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</si>
  <si>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</si>
  <si>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</si>
  <si>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</si>
  <si>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</si>
  <si>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</si>
  <si>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</si>
  <si>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</si>
  <si>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</si>
  <si>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</si>
  <si>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</si>
  <si>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</si>
  <si>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</si>
  <si>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</si>
  <si>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</si>
  <si>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</si>
  <si>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</si>
  <si>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</si>
  <si>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</si>
  <si>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</si>
  <si>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</si>
  <si>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</si>
  <si>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</si>
  <si>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</si>
  <si>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</si>
  <si>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</si>
  <si>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</si>
  <si>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</si>
  <si>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</si>
  <si>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</si>
  <si>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</si>
  <si>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</si>
  <si>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</si>
  <si>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</si>
  <si>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</si>
  <si>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</si>
  <si>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</si>
  <si>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</si>
  <si>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</si>
  <si>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</si>
  <si>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</si>
  <si>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</si>
  <si>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</si>
  <si>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</si>
  <si>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</si>
  <si>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</si>
  <si>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</si>
  <si>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</si>
  <si>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</si>
  <si>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</si>
  <si>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</si>
  <si>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</si>
  <si>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</si>
  <si>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</si>
  <si>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</si>
  <si>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</si>
  <si>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</si>
  <si>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</si>
  <si>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</si>
  <si>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</si>
  <si>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</si>
  <si>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</si>
  <si>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</si>
  <si>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</si>
  <si>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</si>
  <si>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</si>
  <si>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</si>
  <si>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</si>
  <si>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</si>
  <si>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</si>
  <si>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</si>
  <si>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</si>
  <si>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</si>
  <si>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</si>
  <si>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</si>
  <si>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</si>
  <si>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</si>
  <si>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</si>
  <si>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</si>
  <si>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</si>
  <si>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</si>
  <si>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</si>
  <si>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</si>
  <si>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</si>
  <si>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</si>
  <si>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</si>
  <si>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</si>
  <si>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</si>
  <si>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</si>
  <si>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</si>
  <si>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</si>
  <si>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</si>
  <si>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</si>
  <si>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</si>
  <si>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</si>
  <si>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</si>
  <si>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</si>
  <si>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</si>
  <si>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</si>
  <si>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</si>
  <si>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</si>
  <si>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</si>
  <si>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</si>
  <si>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</si>
  <si>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</si>
  <si>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</si>
  <si>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</si>
  <si>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</si>
  <si>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</si>
  <si>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</si>
  <si>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</si>
  <si>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</si>
  <si>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</si>
  <si>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</si>
  <si>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</si>
  <si>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</si>
  <si>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</si>
  <si>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</si>
  <si>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</si>
  <si>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</si>
  <si>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</si>
  <si>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</si>
  <si>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</si>
  <si>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</si>
  <si>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</si>
  <si>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</si>
  <si>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</si>
  <si>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</si>
  <si>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</si>
  <si>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</si>
  <si>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</si>
  <si>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</si>
  <si>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</si>
  <si>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</si>
  <si>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</si>
  <si>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</si>
  <si>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</si>
  <si>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</si>
  <si>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</si>
  <si>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</si>
  <si>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</si>
  <si>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</si>
  <si>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</si>
  <si>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</si>
  <si>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</si>
  <si>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</si>
  <si>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</si>
  <si>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</si>
  <si>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</si>
  <si>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</si>
  <si>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</si>
  <si>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</si>
  <si>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</si>
  <si>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</si>
  <si>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</si>
  <si>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</si>
  <si>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</si>
  <si>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</si>
  <si>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</si>
  <si>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</si>
  <si>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</si>
  <si>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</si>
  <si>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</si>
  <si>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</si>
  <si>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</si>
  <si>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</si>
  <si>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</si>
  <si>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</si>
  <si>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</si>
  <si>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</si>
  <si>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</si>
  <si>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</si>
  <si>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</si>
  <si>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</si>
  <si>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</si>
  <si>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</si>
  <si>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</si>
  <si>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</si>
  <si>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</si>
  <si>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</si>
  <si>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</si>
  <si>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</si>
  <si>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</si>
  <si>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</si>
  <si>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</si>
  <si>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</si>
  <si>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</si>
  <si>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</si>
  <si>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</si>
  <si>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</si>
  <si>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</si>
  <si>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</si>
  <si>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</si>
  <si>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</si>
  <si>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</si>
  <si>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</si>
  <si>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</si>
  <si>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</si>
  <si>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</si>
  <si>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</si>
  <si>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</si>
  <si>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</si>
  <si>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</si>
  <si>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</si>
  <si>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</si>
  <si>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</si>
  <si>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</si>
  <si>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</si>
  <si>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</si>
  <si>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</si>
  <si>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</si>
  <si>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</si>
  <si>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</si>
  <si>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</si>
  <si>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</si>
  <si>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</si>
  <si>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</si>
  <si>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</si>
  <si>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</si>
  <si>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</si>
  <si>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</si>
  <si>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</si>
  <si>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</si>
  <si>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</si>
  <si>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</si>
  <si>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</si>
  <si>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</si>
  <si>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</si>
  <si>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</si>
  <si>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</si>
  <si>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</si>
  <si>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</si>
  <si>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</si>
  <si>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</si>
  <si>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</si>
  <si>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</si>
  <si>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</si>
  <si>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</si>
  <si>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</si>
  <si>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</si>
  <si>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</si>
  <si>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</si>
  <si>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</si>
  <si>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</si>
  <si>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</si>
  <si>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</si>
  <si>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</si>
  <si>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</si>
  <si>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</si>
  <si>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</si>
  <si>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</si>
  <si>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</si>
  <si>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</si>
  <si>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</si>
  <si>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</si>
  <si>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</si>
  <si>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</si>
  <si>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</si>
  <si>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</si>
  <si>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</si>
  <si>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</si>
  <si>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</si>
  <si>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</si>
  <si>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</si>
  <si>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</si>
  <si>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</si>
  <si>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</si>
  <si>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</si>
  <si>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</si>
  <si>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</si>
  <si>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</si>
  <si>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</si>
  <si>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</si>
  <si>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</si>
  <si>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</si>
  <si>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</si>
  <si>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</si>
  <si>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</si>
  <si>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</si>
  <si>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</si>
  <si>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</si>
  <si>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</si>
  <si>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</si>
  <si>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</si>
  <si>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</si>
  <si>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</si>
  <si>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</si>
  <si>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</si>
  <si>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</si>
  <si>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</si>
  <si>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</si>
  <si>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</si>
  <si>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</si>
  <si>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</si>
  <si>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</si>
  <si>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</si>
  <si>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</si>
  <si>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</si>
  <si>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</si>
  <si>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</si>
  <si>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</si>
  <si>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</si>
  <si>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</si>
  <si>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</si>
  <si>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</si>
  <si>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</si>
  <si>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</si>
  <si>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</si>
  <si>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</si>
  <si>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</si>
  <si>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</si>
  <si>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</si>
  <si>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</si>
  <si>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</si>
  <si>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</si>
  <si>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</si>
  <si>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</si>
  <si>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</si>
  <si>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</si>
  <si>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</si>
  <si>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</si>
  <si>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</si>
  <si>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</si>
  <si>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</si>
  <si>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</si>
  <si>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</si>
  <si>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</si>
  <si>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</si>
  <si>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</si>
  <si>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</si>
  <si>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</si>
  <si>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</si>
  <si>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</si>
  <si>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</si>
  <si>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</si>
  <si>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</si>
  <si>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</si>
  <si>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</si>
  <si>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</si>
  <si>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</si>
  <si>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</si>
  <si>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</si>
  <si>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</si>
  <si>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</si>
  <si>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</si>
  <si>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</si>
  <si>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</si>
  <si>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</si>
  <si>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</si>
  <si>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</si>
  <si>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</si>
  <si>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</si>
  <si>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</si>
  <si>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</si>
  <si>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</si>
  <si>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</si>
  <si>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</si>
  <si>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</si>
  <si>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</si>
  <si>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</si>
  <si>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</si>
  <si>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</si>
  <si>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</si>
  <si>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</si>
  <si>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</si>
  <si>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</si>
  <si>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</si>
  <si>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</si>
  <si>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</si>
  <si>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</si>
  <si>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</si>
  <si>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</si>
  <si>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</si>
  <si>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</si>
  <si>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</si>
  <si>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</si>
  <si>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</si>
  <si>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</si>
  <si>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</si>
  <si>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</si>
  <si>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</si>
  <si>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</si>
  <si>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</si>
  <si>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</si>
  <si>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</si>
  <si>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</si>
  <si>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</si>
  <si>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</si>
  <si>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</si>
  <si>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</si>
  <si>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</si>
  <si>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</si>
  <si>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</si>
  <si>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</si>
  <si>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</si>
  <si>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</si>
  <si>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</si>
  <si>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</si>
  <si>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</si>
  <si>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</si>
  <si>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</si>
  <si>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</si>
  <si>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</si>
  <si>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</si>
  <si>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</si>
  <si>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</si>
  <si>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</si>
  <si>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</si>
  <si>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</si>
  <si>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</si>
  <si>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</si>
  <si>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</si>
  <si>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</si>
  <si>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</si>
  <si>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</si>
  <si>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</si>
  <si>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</si>
  <si>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</si>
  <si>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</si>
  <si>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</si>
  <si>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</si>
  <si>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</si>
  <si>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</si>
  <si>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</si>
  <si>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</si>
  <si>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</si>
  <si>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</si>
  <si>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</si>
  <si>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</si>
  <si>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</si>
  <si>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</si>
  <si>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</si>
  <si>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</si>
  <si>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</si>
  <si>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</si>
  <si>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</si>
  <si>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</si>
  <si>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</si>
  <si>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</si>
  <si>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</si>
  <si>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</si>
  <si>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</si>
  <si>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</si>
  <si>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</si>
  <si>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</si>
  <si>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</si>
  <si>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</si>
  <si>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</si>
  <si>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</si>
  <si>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</si>
  <si>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</si>
  <si>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</si>
  <si>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</si>
  <si>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</si>
  <si>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</si>
  <si>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</si>
  <si>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</si>
  <si>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</si>
  <si>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</si>
  <si>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</si>
  <si>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</si>
  <si>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</si>
  <si>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</si>
  <si>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</si>
  <si>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</si>
  <si>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</si>
  <si>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</si>
  <si>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</si>
  <si>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</si>
  <si>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</si>
  <si>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</si>
  <si>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</si>
  <si>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</si>
  <si>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</si>
  <si>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</si>
  <si>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</si>
  <si>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</si>
  <si>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</si>
  <si>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</si>
  <si>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</si>
  <si>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</si>
  <si>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</si>
  <si>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</si>
  <si>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</si>
  <si>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</si>
  <si>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</si>
  <si>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</si>
  <si>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</si>
  <si>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</si>
  <si>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</si>
  <si>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</si>
  <si>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</si>
  <si>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</si>
  <si>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</si>
  <si>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</si>
  <si>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</si>
  <si>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</si>
  <si>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</si>
  <si>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</si>
  <si>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</si>
  <si>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</si>
  <si>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</si>
  <si>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</si>
  <si>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</si>
  <si>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</si>
  <si>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</si>
  <si>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</si>
  <si>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</si>
  <si>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</si>
  <si>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</si>
  <si>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</si>
  <si>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</si>
  <si>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</si>
  <si>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</si>
  <si>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</si>
  <si>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</si>
  <si>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</si>
  <si>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</si>
  <si>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</si>
  <si>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</si>
  <si>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</si>
  <si>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</si>
  <si>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</si>
  <si>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</si>
  <si>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</si>
  <si>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</si>
  <si>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</si>
  <si>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</si>
  <si>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</si>
  <si>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</si>
  <si>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</si>
  <si>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</si>
  <si>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</si>
  <si>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</si>
  <si>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</si>
  <si>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</si>
  <si>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</si>
  <si>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</si>
  <si>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</si>
  <si>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</si>
  <si>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</si>
  <si>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</si>
  <si>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</si>
  <si>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</si>
  <si>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</si>
  <si>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</si>
  <si>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</si>
  <si>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</si>
  <si>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</si>
  <si>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</si>
  <si>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</si>
  <si>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</si>
  <si>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</si>
  <si>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</si>
  <si>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</si>
  <si>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</si>
  <si>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</si>
  <si>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</si>
  <si>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</si>
  <si>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</si>
  <si>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</si>
  <si>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</si>
  <si>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</si>
  <si>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</si>
  <si>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</si>
  <si>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</si>
  <si>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</si>
  <si>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</si>
  <si>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</si>
  <si>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</si>
  <si>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</si>
  <si>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</si>
  <si>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</si>
  <si>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</si>
  <si>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</si>
  <si>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</si>
  <si>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</si>
  <si>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</si>
  <si>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</si>
  <si>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</si>
  <si>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</si>
  <si>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</si>
  <si>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</si>
  <si>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</si>
  <si>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</si>
  <si>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</si>
  <si>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</si>
  <si>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</si>
  <si>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</si>
  <si>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</si>
  <si>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</si>
  <si>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</si>
  <si>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</si>
  <si>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</si>
  <si>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</si>
  <si>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</si>
  <si>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</si>
  <si>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</si>
  <si>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</si>
  <si>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</si>
  <si>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</si>
  <si>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</si>
  <si>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</si>
  <si>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</si>
  <si>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</si>
  <si>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</si>
  <si>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</si>
  <si>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</si>
  <si>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</si>
  <si>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</si>
  <si>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</si>
  <si>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</si>
  <si>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</si>
  <si>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</si>
  <si>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</si>
  <si>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</si>
  <si>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</si>
  <si>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</si>
  <si>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</si>
  <si>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</si>
  <si>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</si>
  <si>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</si>
  <si>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</si>
  <si>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</si>
  <si>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</si>
  <si>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</si>
  <si>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</si>
  <si>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</si>
  <si>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</si>
  <si>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</si>
  <si>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</si>
  <si>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</si>
  <si>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</si>
  <si>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</si>
  <si>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</si>
  <si>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</si>
  <si>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</si>
  <si>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</si>
  <si>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</si>
  <si>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</si>
  <si>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</si>
  <si>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</si>
  <si>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</si>
  <si>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</si>
  <si>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</si>
  <si>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</si>
  <si>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</si>
  <si>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</si>
  <si>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</si>
  <si>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</si>
  <si>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</si>
  <si>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</si>
  <si>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</si>
  <si>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</si>
  <si>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</si>
  <si>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</si>
  <si>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</si>
  <si>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</si>
  <si>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</si>
  <si>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</si>
  <si>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</si>
  <si>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</si>
  <si>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</si>
  <si>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</si>
  <si>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</si>
  <si>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</si>
  <si>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</si>
  <si>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</si>
  <si>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</si>
  <si>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</si>
  <si>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</si>
  <si>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</si>
  <si>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</si>
  <si>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</si>
  <si>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</si>
  <si>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</si>
  <si>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</si>
  <si>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</si>
  <si>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</si>
  <si>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</si>
  <si>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</si>
  <si>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</si>
  <si>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</si>
  <si>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</si>
  <si>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</si>
  <si>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</si>
  <si>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</si>
  <si>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</si>
  <si>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</si>
  <si>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</si>
  <si>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</si>
  <si>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</si>
  <si>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</si>
  <si>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</si>
  <si>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</si>
  <si>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</si>
  <si>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</si>
  <si>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</si>
  <si>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</si>
  <si>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</si>
  <si>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</si>
  <si>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</si>
  <si>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</si>
  <si>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</si>
  <si>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</si>
  <si>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</si>
  <si>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</si>
  <si>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</si>
  <si>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</si>
  <si>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</si>
  <si>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</si>
  <si>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</si>
  <si>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</si>
  <si>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</si>
  <si>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</si>
  <si>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</si>
  <si>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</si>
  <si>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</si>
  <si>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</si>
  <si>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</si>
  <si>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</si>
  <si>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</si>
  <si>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</si>
  <si>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</si>
  <si>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</si>
  <si>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</si>
  <si>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</si>
  <si>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</si>
  <si>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</si>
  <si>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</si>
  <si>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</si>
  <si>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</si>
  <si>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</si>
  <si>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</si>
  <si>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</si>
  <si>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</si>
  <si>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</si>
  <si>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</si>
  <si>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</si>
  <si>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</si>
  <si>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</si>
  <si>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</si>
  <si>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</si>
  <si>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</si>
  <si>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</si>
  <si>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</si>
  <si>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</si>
  <si>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</si>
  <si>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</si>
  <si>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</si>
  <si>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</si>
  <si>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</si>
  <si>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</si>
  <si>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</si>
  <si>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</si>
  <si>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</si>
  <si>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</si>
  <si>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</si>
  <si>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</si>
  <si>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</si>
  <si>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</si>
  <si>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</si>
  <si>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</si>
  <si>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</si>
  <si>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</si>
  <si>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</si>
  <si>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</si>
  <si>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</si>
  <si>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</si>
  <si>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</si>
  <si>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</si>
  <si>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</si>
  <si>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</si>
  <si>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</si>
  <si>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</si>
  <si>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</si>
  <si>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</si>
  <si>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</si>
  <si>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</si>
  <si>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</si>
  <si>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</si>
  <si>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</si>
  <si>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</si>
  <si>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</si>
  <si>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</si>
  <si>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</si>
  <si>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</si>
  <si>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</si>
  <si>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</si>
  <si>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</si>
  <si>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</si>
  <si>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</si>
  <si>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</si>
  <si>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</si>
  <si>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</si>
  <si>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</si>
  <si>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</si>
  <si>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</si>
  <si>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</si>
  <si>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</si>
  <si>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</si>
  <si>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</si>
  <si>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</si>
  <si>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</si>
  <si>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</si>
  <si>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</si>
  <si>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</si>
  <si>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</si>
  <si>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</si>
  <si>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</si>
  <si>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</si>
  <si>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</si>
  <si>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</si>
  <si>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</si>
  <si>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</si>
  <si>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</si>
  <si>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</si>
  <si>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</si>
  <si>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</si>
  <si>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</si>
  <si>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</si>
  <si>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</si>
  <si>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</si>
  <si>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</si>
  <si>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</si>
  <si>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</si>
  <si>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</si>
  <si>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</si>
  <si>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</si>
  <si>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</si>
  <si>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</si>
  <si>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</si>
  <si>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</si>
  <si>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</si>
  <si>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</si>
  <si>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</si>
  <si>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</si>
  <si>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</si>
  <si>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</si>
  <si>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</si>
  <si>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</si>
  <si>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</si>
  <si>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</si>
  <si>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</si>
  <si>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</si>
  <si>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</si>
  <si>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</si>
  <si>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</si>
  <si>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</si>
  <si>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</si>
  <si>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</si>
  <si>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</si>
  <si>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</si>
  <si>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</si>
  <si>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</si>
  <si>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</si>
  <si>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</si>
  <si>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</si>
  <si>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</si>
  <si>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</si>
  <si>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</si>
  <si>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</si>
  <si>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</si>
  <si>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</si>
  <si>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</si>
  <si>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</si>
  <si>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</si>
  <si>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</si>
  <si>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</si>
  <si>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</si>
  <si>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</si>
  <si>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</si>
  <si>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</si>
  <si>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</si>
  <si>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</si>
  <si>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</si>
  <si>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</si>
  <si>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</si>
  <si>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</si>
  <si>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</si>
  <si>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</si>
  <si>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</si>
  <si>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</si>
  <si>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</si>
  <si>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</si>
  <si>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</si>
  <si>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</si>
  <si>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</si>
  <si>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</si>
  <si>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</si>
  <si>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</si>
  <si>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</si>
  <si>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</si>
  <si>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</si>
  <si>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</si>
  <si>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</si>
  <si>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</si>
  <si>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</si>
  <si>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</si>
  <si>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</si>
  <si>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</si>
  <si>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</si>
  <si>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</si>
  <si>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</si>
  <si>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</si>
  <si>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</si>
  <si>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</si>
  <si>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</si>
  <si>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</si>
  <si>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</si>
  <si>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</si>
  <si>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</si>
  <si>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</si>
  <si>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</si>
  <si>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</si>
  <si>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</si>
  <si>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</si>
  <si>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</si>
  <si>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</si>
  <si>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</si>
  <si>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</si>
  <si>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</si>
  <si>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</si>
  <si>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</si>
  <si>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</si>
  <si>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</si>
  <si>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</si>
  <si>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</si>
  <si>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</si>
  <si>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</si>
  <si>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</si>
  <si>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</si>
  <si>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</si>
  <si>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</si>
  <si>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</si>
  <si>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</si>
  <si>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</si>
  <si>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</si>
  <si>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</si>
  <si>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</si>
  <si>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</si>
  <si>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</si>
  <si>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</si>
  <si>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</si>
  <si>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</si>
  <si>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</si>
  <si>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</si>
  <si>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</si>
  <si>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</si>
  <si>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</si>
  <si>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</si>
  <si>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</si>
  <si>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</si>
  <si>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</si>
  <si>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</si>
  <si>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</si>
  <si>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</si>
  <si>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</si>
  <si>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</si>
  <si>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</si>
  <si>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</si>
  <si>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</si>
  <si>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</si>
  <si>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</si>
  <si>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</si>
  <si>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</si>
  <si>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</si>
  <si>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</si>
  <si>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</si>
  <si>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</si>
  <si>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</si>
  <si>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</si>
  <si>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</si>
  <si>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</si>
  <si>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</si>
  <si>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</si>
  <si>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</si>
  <si>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</si>
  <si>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</si>
  <si>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</si>
  <si>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</si>
  <si>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</si>
  <si>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</si>
  <si>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</si>
  <si>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</si>
  <si>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</si>
  <si>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</si>
  <si>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</si>
  <si>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</si>
  <si>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</si>
  <si>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</si>
  <si>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</si>
  <si>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</si>
  <si>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</si>
  <si>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</si>
  <si>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</si>
  <si>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</si>
  <si>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</si>
  <si>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</si>
  <si>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</si>
  <si>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</si>
  <si>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</si>
  <si>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</si>
  <si>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</si>
  <si>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</si>
  <si>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</si>
  <si>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</si>
  <si>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</si>
  <si>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</si>
  <si>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</si>
  <si>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</si>
  <si>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</si>
  <si>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</si>
  <si>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</si>
  <si>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</si>
  <si>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</si>
  <si>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</si>
  <si>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</si>
  <si>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</si>
  <si>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</si>
  <si>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</si>
  <si>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</si>
  <si>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</si>
  <si>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</si>
  <si>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</si>
  <si>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</si>
  <si>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</si>
  <si>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</si>
  <si>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</si>
  <si>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</si>
  <si>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</si>
  <si>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</si>
  <si>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</si>
  <si>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</si>
  <si>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</si>
  <si>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</si>
  <si>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</si>
  <si>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</si>
  <si>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</si>
  <si>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</si>
  <si>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</si>
  <si>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</si>
  <si>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</si>
  <si>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</si>
  <si>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</si>
  <si>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</si>
  <si>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</si>
  <si>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</si>
  <si>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</si>
  <si>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</si>
  <si>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</si>
  <si>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</si>
  <si>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</si>
  <si>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</si>
  <si>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</si>
  <si>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</si>
  <si>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</si>
  <si>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</si>
  <si>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</si>
  <si>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</si>
  <si>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</si>
  <si>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</si>
  <si>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</si>
  <si>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</si>
  <si>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</si>
  <si>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</si>
  <si>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</si>
  <si>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</si>
  <si>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</si>
  <si>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</si>
  <si>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</si>
  <si>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</si>
  <si>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</si>
  <si>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</si>
  <si>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</si>
  <si>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</si>
  <si>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</si>
  <si>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</si>
  <si>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</si>
  <si>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</si>
  <si>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</si>
  <si>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</si>
  <si>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</si>
  <si>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</si>
  <si>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</si>
  <si>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</si>
  <si>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</si>
  <si>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</si>
  <si>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</si>
  <si>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</si>
  <si>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</si>
  <si>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</si>
  <si>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</si>
  <si>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</si>
  <si>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</si>
  <si>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</si>
  <si>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</si>
  <si>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</si>
  <si>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</si>
  <si>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</si>
  <si>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</si>
  <si>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</si>
  <si>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</si>
  <si>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</si>
  <si>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</si>
  <si>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</si>
  <si>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</si>
  <si>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</si>
  <si>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</si>
  <si>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</si>
  <si>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</si>
  <si>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</si>
  <si>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</si>
  <si>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</si>
  <si>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</si>
  <si>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</si>
  <si>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</si>
  <si>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</si>
  <si>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</si>
  <si>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</si>
  <si>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</si>
  <si>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</si>
  <si>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</si>
  <si>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</si>
  <si>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</si>
  <si>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</si>
  <si>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</si>
  <si>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</si>
  <si>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</si>
  <si>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</si>
  <si>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</si>
  <si>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</si>
  <si>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</si>
  <si>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</si>
  <si>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</si>
  <si>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</si>
  <si>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</si>
  <si>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</si>
  <si>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</si>
  <si>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</si>
  <si>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</si>
  <si>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</si>
  <si>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</si>
  <si>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</si>
  <si>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</si>
  <si>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</si>
  <si>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</si>
  <si>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</si>
  <si>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</si>
  <si>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</si>
  <si>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</si>
  <si>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</si>
  <si>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</si>
  <si>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</si>
  <si>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</si>
  <si>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</si>
  <si>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</si>
  <si>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</si>
  <si>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</si>
  <si>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</si>
  <si>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</si>
  <si>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</si>
  <si>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</si>
  <si>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</si>
  <si>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</si>
  <si>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</si>
  <si>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</si>
  <si>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</si>
  <si>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</si>
  <si>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</si>
  <si>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</si>
  <si>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</si>
  <si>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</si>
  <si>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</si>
  <si>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</si>
  <si>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</si>
  <si>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</si>
  <si>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</si>
  <si>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</si>
  <si>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</si>
  <si>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</si>
  <si>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</si>
  <si>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</si>
  <si>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</si>
  <si>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</si>
  <si>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</si>
  <si>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</si>
  <si>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</si>
  <si>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</si>
  <si>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</si>
  <si>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</si>
  <si>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</si>
  <si>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</si>
  <si>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</si>
  <si>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</si>
  <si>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</si>
  <si>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</si>
  <si>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</si>
  <si>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</si>
  <si>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</si>
  <si>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</si>
  <si>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</si>
  <si>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</si>
  <si>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</si>
  <si>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</si>
  <si>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</si>
  <si>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</si>
  <si>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</si>
  <si>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</si>
  <si>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</si>
  <si>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</si>
  <si>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</si>
  <si>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</si>
  <si>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</si>
  <si>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</si>
  <si>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</si>
  <si>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</si>
  <si>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</si>
  <si>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</si>
  <si>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</si>
  <si>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</si>
  <si>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</si>
  <si>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</si>
  <si>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</si>
  <si>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</si>
  <si>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</si>
  <si>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</si>
  <si>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</si>
  <si>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</si>
  <si>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</si>
  <si>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</si>
  <si>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</si>
  <si>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</si>
  <si>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</si>
  <si>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</si>
  <si>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</si>
  <si>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</si>
  <si>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</si>
  <si>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</si>
  <si>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</si>
  <si>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</si>
  <si>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</si>
  <si>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</si>
  <si>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</si>
  <si>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</si>
  <si>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</si>
  <si>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</si>
  <si>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</si>
  <si>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</si>
  <si>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</si>
  <si>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</si>
  <si>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</si>
  <si>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</si>
  <si>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</si>
  <si>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</si>
  <si>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</si>
  <si>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</si>
  <si>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</si>
  <si>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</si>
  <si>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</si>
  <si>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</si>
  <si>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</si>
  <si>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</si>
  <si>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</si>
  <si>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</si>
  <si>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</si>
  <si>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</si>
  <si>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</si>
  <si>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</si>
  <si>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</si>
  <si>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</si>
  <si>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</si>
  <si>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</si>
  <si>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</si>
  <si>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</si>
  <si>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</si>
  <si>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</si>
  <si>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</si>
  <si>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</si>
  <si>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</si>
  <si>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</si>
  <si>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</si>
  <si>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</si>
  <si>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</si>
  <si>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</si>
  <si>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</si>
  <si>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</si>
  <si>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</si>
  <si>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</si>
  <si>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</si>
  <si>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</si>
  <si>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</si>
  <si>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</si>
  <si>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</si>
  <si>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</si>
  <si>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</si>
  <si>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</si>
  <si>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</si>
  <si>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</si>
  <si>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</si>
  <si>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</si>
  <si>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</si>
  <si>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</si>
  <si>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</si>
  <si>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</si>
  <si>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</si>
  <si>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</si>
  <si>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</si>
  <si>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</si>
  <si>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</si>
  <si>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</si>
  <si>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</si>
  <si>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</si>
  <si>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</si>
  <si>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</si>
  <si>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</si>
  <si>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</si>
  <si>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</si>
  <si>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</si>
  <si>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</si>
  <si>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</si>
  <si>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</si>
  <si>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</si>
  <si>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</si>
  <si>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</si>
  <si>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</si>
  <si>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</si>
  <si>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</si>
  <si>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</si>
  <si>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</si>
  <si>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</si>
  <si>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</si>
  <si>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</si>
  <si>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</si>
  <si>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</si>
  <si>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</si>
  <si>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</si>
  <si>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</si>
  <si>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</si>
  <si>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</si>
  <si>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</si>
  <si>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</si>
  <si>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</si>
  <si>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</si>
  <si>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</si>
  <si>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</si>
  <si>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</si>
  <si>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</si>
  <si>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</si>
  <si>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</si>
  <si>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</si>
  <si>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</si>
  <si>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</si>
  <si>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</si>
  <si>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</si>
  <si>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</si>
  <si>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</si>
  <si>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</si>
  <si>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</si>
  <si>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</si>
  <si>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</si>
  <si>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</si>
  <si>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</si>
  <si>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</si>
  <si>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</si>
  <si>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</si>
  <si>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</si>
  <si>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</si>
  <si>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</si>
  <si>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</si>
  <si>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</si>
  <si>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</si>
  <si>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</si>
  <si>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</si>
  <si>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</si>
  <si>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</si>
  <si>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</si>
  <si>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</si>
  <si>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</si>
  <si>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</si>
  <si>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</si>
  <si>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</si>
  <si>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</si>
  <si>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</si>
  <si>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</si>
  <si>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</si>
  <si>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</si>
  <si>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</si>
  <si>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</si>
  <si>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</si>
  <si>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</si>
  <si>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</si>
  <si>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</si>
  <si>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</si>
  <si>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</si>
  <si>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</si>
  <si>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</si>
  <si>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</si>
  <si>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</si>
  <si>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</si>
  <si>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</si>
  <si>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</si>
  <si>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</si>
  <si>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</si>
  <si>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</si>
  <si>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</si>
  <si>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</si>
  <si>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</si>
  <si>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</si>
  <si>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</si>
  <si>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</si>
  <si>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</si>
  <si>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</si>
  <si>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</si>
  <si>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</si>
  <si>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</si>
  <si>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</si>
  <si>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</si>
  <si>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</si>
  <si>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</si>
  <si>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</si>
  <si>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</si>
  <si>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</si>
  <si>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</si>
  <si>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</si>
  <si>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</si>
  <si>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</si>
  <si>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</si>
  <si>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</si>
  <si>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</si>
  <si>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</si>
  <si>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</si>
  <si>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</si>
  <si>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</si>
  <si>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</si>
  <si>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</si>
  <si>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</si>
  <si>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</si>
  <si>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</si>
  <si>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</si>
  <si>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</si>
  <si>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</si>
  <si>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</si>
  <si>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</si>
  <si>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</si>
  <si>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</si>
  <si>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</si>
  <si>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</si>
  <si>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</si>
  <si>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</si>
  <si>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</si>
  <si>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</si>
  <si>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</si>
  <si>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</si>
  <si>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</si>
  <si>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</si>
  <si>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</si>
  <si>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</si>
  <si>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</si>
  <si>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</si>
  <si>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</si>
  <si>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</si>
  <si>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</si>
  <si>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</si>
  <si>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</si>
  <si>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</si>
  <si>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</si>
  <si>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</si>
  <si>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</si>
  <si>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</si>
  <si>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</si>
  <si>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</si>
  <si>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</si>
  <si>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</si>
  <si>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</si>
  <si>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</si>
  <si>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</si>
  <si>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</si>
  <si>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</si>
  <si>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</si>
  <si>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</si>
  <si>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</si>
  <si>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</si>
  <si>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</si>
  <si>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</si>
  <si>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</si>
  <si>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</si>
  <si>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</si>
  <si>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</si>
  <si>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</si>
  <si>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</si>
  <si>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</si>
  <si>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</si>
  <si>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</si>
  <si>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</si>
  <si>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</si>
  <si>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</si>
  <si>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</si>
  <si>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</si>
  <si>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</si>
  <si>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</si>
  <si>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</si>
  <si>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</si>
  <si>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</si>
  <si>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</si>
  <si>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</si>
  <si>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</si>
  <si>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</si>
  <si>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</si>
  <si>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</si>
  <si>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</si>
  <si>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</si>
  <si>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</si>
  <si>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</si>
  <si>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</si>
  <si>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</si>
  <si>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</si>
  <si>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</si>
  <si>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</si>
  <si>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</si>
  <si>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</si>
  <si>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</si>
  <si>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</si>
  <si>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</si>
  <si>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</si>
  <si>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</si>
  <si>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</si>
  <si>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</si>
  <si>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</si>
  <si>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</si>
  <si>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</si>
  <si>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</si>
  <si>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</si>
  <si>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</si>
  <si>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</si>
  <si>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</si>
  <si>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</si>
  <si>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</si>
  <si>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</si>
  <si>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</si>
  <si>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</si>
  <si>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</si>
  <si>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</si>
  <si>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</si>
  <si>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</si>
  <si>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</si>
  <si>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</si>
  <si>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</si>
  <si>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</si>
  <si>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</si>
  <si>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</si>
  <si>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</si>
  <si>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</si>
  <si>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</si>
  <si>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</si>
  <si>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</si>
  <si>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</si>
  <si>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</si>
  <si>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</si>
  <si>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</si>
  <si>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</si>
  <si>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</si>
  <si>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</si>
  <si>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</si>
  <si>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</si>
  <si>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</si>
  <si>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</si>
  <si>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</si>
  <si>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</si>
  <si>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</si>
  <si>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</si>
  <si>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</si>
  <si>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</si>
  <si>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</si>
  <si>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</si>
  <si>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</si>
  <si>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</si>
  <si>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</si>
  <si>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</si>
  <si>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</si>
  <si>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</si>
  <si>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</si>
  <si>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</si>
  <si>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</si>
  <si>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</si>
  <si>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</si>
  <si>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</si>
  <si>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</si>
  <si>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</si>
  <si>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</si>
  <si>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</si>
  <si>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</si>
  <si>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</si>
  <si>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</si>
  <si>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</si>
  <si>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</si>
  <si>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</si>
  <si>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</si>
  <si>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</si>
  <si>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</si>
  <si>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</si>
  <si>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</si>
  <si>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</si>
  <si>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</si>
  <si>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</si>
  <si>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</si>
  <si>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</si>
  <si>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</si>
  <si>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</si>
  <si>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</si>
  <si>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</si>
  <si>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</si>
  <si>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</si>
  <si>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</si>
  <si>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</si>
  <si>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</si>
  <si>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</si>
  <si>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</si>
  <si>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</si>
  <si>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</si>
  <si>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</si>
  <si>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</si>
  <si>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</si>
  <si>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</si>
  <si>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</si>
  <si>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</si>
  <si>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</si>
  <si>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</si>
  <si>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</si>
  <si>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</si>
  <si>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</si>
  <si>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</si>
  <si>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</si>
  <si>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</si>
  <si>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</si>
  <si>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</si>
  <si>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</si>
  <si>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</si>
  <si>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</si>
  <si>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</si>
  <si>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</si>
  <si>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</si>
  <si>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</si>
  <si>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</si>
  <si>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</si>
  <si>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</si>
  <si>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</si>
  <si>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</si>
  <si>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</si>
  <si>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</si>
  <si>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</si>
  <si>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</si>
  <si>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</si>
  <si>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</si>
  <si>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</si>
  <si>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</si>
  <si>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</si>
  <si>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</si>
  <si>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</si>
  <si>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</si>
  <si>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</si>
  <si>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</si>
  <si>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</si>
  <si>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</si>
  <si>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</si>
  <si>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</si>
  <si>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</si>
  <si>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</si>
  <si>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</si>
  <si>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</si>
  <si>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</si>
  <si>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</si>
  <si>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</si>
  <si>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</si>
  <si>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</si>
  <si>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</si>
  <si>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</si>
  <si>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</si>
  <si>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</si>
  <si>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</si>
  <si>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</si>
  <si>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</si>
  <si>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</si>
  <si>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</si>
  <si>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</si>
  <si>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</si>
  <si>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</si>
  <si>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</si>
  <si>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</si>
  <si>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</si>
  <si>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</si>
  <si>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</si>
  <si>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</si>
  <si>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</si>
  <si>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</si>
  <si>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</si>
  <si>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</si>
  <si>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</si>
  <si>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</si>
  <si>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</si>
  <si>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</si>
  <si>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</si>
  <si>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</si>
  <si>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</si>
  <si>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</si>
  <si>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</si>
  <si>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</si>
  <si>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</si>
  <si>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</si>
  <si>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</si>
  <si>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</si>
  <si>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</si>
  <si>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</si>
  <si>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</si>
  <si>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</si>
  <si>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</si>
  <si>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</si>
  <si>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</si>
  <si>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</si>
  <si>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</si>
  <si>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</si>
  <si>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</si>
  <si>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</si>
  <si>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</si>
  <si>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</si>
  <si>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</si>
  <si>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</si>
  <si>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</si>
  <si>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</si>
  <si>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</si>
  <si>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</si>
  <si>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</si>
  <si>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</si>
  <si>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</si>
  <si>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</si>
  <si>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</si>
  <si>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</si>
  <si>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</si>
  <si>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</si>
  <si>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</si>
  <si>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</si>
  <si>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</si>
  <si>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</si>
  <si>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</si>
  <si>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</si>
  <si>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</si>
  <si>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</si>
  <si>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</si>
  <si>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</si>
  <si>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</si>
  <si>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</si>
  <si>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</si>
  <si>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</si>
  <si>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</si>
  <si>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</si>
  <si>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</si>
  <si>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</si>
  <si>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</si>
  <si>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</si>
  <si>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</si>
  <si>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</si>
  <si>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</si>
  <si>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</si>
  <si>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</si>
  <si>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</si>
  <si>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</si>
  <si>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</si>
  <si>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</si>
  <si>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</si>
  <si>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</si>
  <si>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</si>
  <si>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</si>
  <si>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</si>
  <si>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</si>
  <si>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</si>
  <si>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</si>
  <si>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</si>
  <si>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</si>
  <si>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</si>
  <si>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</si>
  <si>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</si>
  <si>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</si>
  <si>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</si>
  <si>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</si>
  <si>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</si>
  <si>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</si>
  <si>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</si>
  <si>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</si>
  <si>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</si>
  <si>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</si>
  <si>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</si>
  <si>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</si>
  <si>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</si>
  <si>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</si>
  <si>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</si>
  <si>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</si>
  <si>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</si>
  <si>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</si>
  <si>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</si>
  <si>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</si>
  <si>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</si>
  <si>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</si>
  <si>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</si>
  <si>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</si>
  <si>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</si>
  <si>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</si>
  <si>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</si>
  <si>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</si>
  <si>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</si>
  <si>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</si>
  <si>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</si>
  <si>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</si>
  <si>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</si>
  <si>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</si>
  <si>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</si>
  <si>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</si>
  <si>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</si>
  <si>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</si>
  <si>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</si>
  <si>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</si>
  <si>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</si>
  <si>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</si>
  <si>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</si>
  <si>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</si>
  <si>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</si>
  <si>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</si>
  <si>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</si>
  <si>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</si>
  <si>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</si>
  <si>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</si>
  <si>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</si>
  <si>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</si>
  <si>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</si>
  <si>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</si>
  <si>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</si>
  <si>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</si>
  <si>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</si>
  <si>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</si>
  <si>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</si>
  <si>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</si>
  <si>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</si>
  <si>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</si>
  <si>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</si>
  <si>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</si>
  <si>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</si>
  <si>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</si>
  <si>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</si>
  <si>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</si>
  <si>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</si>
  <si>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</si>
  <si>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</si>
  <si>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</si>
  <si>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</si>
  <si>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</si>
  <si>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</si>
  <si>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</si>
  <si>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</si>
  <si>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</si>
  <si>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</si>
  <si>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</si>
  <si>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</si>
  <si>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</si>
  <si>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</si>
  <si>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</si>
  <si>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</si>
  <si>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</si>
  <si>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</si>
  <si>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</si>
  <si>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</si>
  <si>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</si>
  <si>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</si>
  <si>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</si>
  <si>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</si>
  <si>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</si>
  <si>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</si>
  <si>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</si>
  <si>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</si>
  <si>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</si>
  <si>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</si>
  <si>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</si>
  <si>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</si>
  <si>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</si>
  <si>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</si>
  <si>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</si>
  <si>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</si>
  <si>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</si>
  <si>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</si>
  <si>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</si>
  <si>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</si>
  <si>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</si>
  <si>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</si>
  <si>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</si>
  <si>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</si>
  <si>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</si>
  <si>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</si>
  <si>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</si>
  <si>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</si>
  <si>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</si>
  <si>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</si>
  <si>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</si>
  <si>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</si>
  <si>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</si>
  <si>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</si>
  <si>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</si>
  <si>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</si>
  <si>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</si>
  <si>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</si>
  <si>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</si>
  <si>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</si>
  <si>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</si>
  <si>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</si>
  <si>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</si>
  <si>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</si>
  <si>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</si>
  <si>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</si>
  <si>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</si>
  <si>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</si>
  <si>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</si>
  <si>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</si>
  <si>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</si>
  <si>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</si>
  <si>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</si>
  <si>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</si>
  <si>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</si>
  <si>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</si>
  <si>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</si>
  <si>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</si>
  <si>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</si>
  <si>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</si>
  <si>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</si>
  <si>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</si>
  <si>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</si>
  <si>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</si>
  <si>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</si>
  <si>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</si>
  <si>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</si>
  <si>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</si>
  <si>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</si>
  <si>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</si>
  <si>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</si>
  <si>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</si>
  <si>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</si>
  <si>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</si>
  <si>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</si>
  <si>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</si>
  <si>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</si>
  <si>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</si>
  <si>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</si>
  <si>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</si>
  <si>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</si>
  <si>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</si>
  <si>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</si>
  <si>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</si>
  <si>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</si>
  <si>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</si>
  <si>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</si>
  <si>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</si>
  <si>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</si>
  <si>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</si>
  <si>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</si>
  <si>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</si>
  <si>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</si>
  <si>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</si>
  <si>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</si>
  <si>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</si>
  <si>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</si>
  <si>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</si>
  <si>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</si>
  <si>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</si>
  <si>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</si>
  <si>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</si>
  <si>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</si>
  <si>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</si>
  <si>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</si>
  <si>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</si>
  <si>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</si>
  <si>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</si>
  <si>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</si>
  <si>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</si>
  <si>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</si>
  <si>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</si>
  <si>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</si>
  <si>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</si>
  <si>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</si>
  <si>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</si>
  <si>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</si>
  <si>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</si>
  <si>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</si>
  <si>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</si>
  <si>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</si>
  <si>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</si>
  <si>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</si>
  <si>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</si>
  <si>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</si>
  <si>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</si>
  <si>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</si>
  <si>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</si>
  <si>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</si>
  <si>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</si>
  <si>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</si>
  <si>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</si>
  <si>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</si>
  <si>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</si>
  <si>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</si>
  <si>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</si>
  <si>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</si>
  <si>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</si>
  <si>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</si>
  <si>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</si>
  <si>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</si>
  <si>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</si>
  <si>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</si>
  <si>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</si>
  <si>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</si>
  <si>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</si>
  <si>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</si>
  <si>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</si>
  <si>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</si>
  <si>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</si>
  <si>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</si>
  <si>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</si>
  <si>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</si>
  <si>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</si>
  <si>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</si>
  <si>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</si>
  <si>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</si>
  <si>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</si>
  <si>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</si>
  <si>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</si>
  <si>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</si>
  <si>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</si>
  <si>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</si>
  <si>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</si>
  <si>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</si>
  <si>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</si>
  <si>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</si>
  <si>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</si>
  <si>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</si>
  <si>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</si>
  <si>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</si>
  <si>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</si>
  <si>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</si>
  <si>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</si>
  <si>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</si>
  <si>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</si>
  <si>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</si>
  <si>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</si>
  <si>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</si>
  <si>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</si>
  <si>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</si>
  <si>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</si>
  <si>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</si>
  <si>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</si>
  <si>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</si>
  <si>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</si>
  <si>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</si>
  <si>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</si>
  <si>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</si>
  <si>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</si>
  <si>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</si>
  <si>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</si>
  <si>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</si>
  <si>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</si>
  <si>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</si>
  <si>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</si>
  <si>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</si>
  <si>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</si>
  <si>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</si>
  <si>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</si>
  <si>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</si>
  <si>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</si>
  <si>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</si>
  <si>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</si>
  <si>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</si>
  <si>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</si>
  <si>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</si>
  <si>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</si>
  <si>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</si>
  <si>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</si>
  <si>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</si>
  <si>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</si>
  <si>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</si>
  <si>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</si>
  <si>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</si>
  <si>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</si>
  <si>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</si>
  <si>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</si>
  <si>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</si>
  <si>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</si>
  <si>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</si>
  <si>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</si>
  <si>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</si>
  <si>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</si>
  <si>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</si>
  <si>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</si>
  <si>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</si>
  <si>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</si>
  <si>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</si>
  <si>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</si>
  <si>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</si>
  <si>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</si>
  <si>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</si>
  <si>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</si>
  <si>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</si>
  <si>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</si>
  <si>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</si>
  <si>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</si>
  <si>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</si>
  <si>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</si>
  <si>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</si>
  <si>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</si>
  <si>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</si>
  <si>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</si>
  <si>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</si>
  <si>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</si>
  <si>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</si>
  <si>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</si>
  <si>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</si>
  <si>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</si>
  <si>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</si>
  <si>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</si>
  <si>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</si>
  <si>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</si>
  <si>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</si>
  <si>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</si>
  <si>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</si>
  <si>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</si>
  <si>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</si>
  <si>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</si>
  <si>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</si>
  <si>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</si>
  <si>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</si>
  <si>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</si>
  <si>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</si>
  <si>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</si>
  <si>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</si>
  <si>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</si>
  <si>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</si>
  <si>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</si>
  <si>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</si>
  <si>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</si>
  <si>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</si>
  <si>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</si>
  <si>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</si>
  <si>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</si>
  <si>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</si>
  <si>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</si>
  <si>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</si>
  <si>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</si>
  <si>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</si>
  <si>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</si>
  <si>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</si>
  <si>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</si>
  <si>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</si>
  <si>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</si>
  <si>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</si>
  <si>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</si>
  <si>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</si>
  <si>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</si>
  <si>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</si>
  <si>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</si>
  <si>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</si>
  <si>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</si>
  <si>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</si>
  <si>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</si>
  <si>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</si>
  <si>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</si>
  <si>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</si>
  <si>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</si>
  <si>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</si>
  <si>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</si>
  <si>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</si>
  <si>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</si>
  <si>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</si>
  <si>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</si>
  <si>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</si>
  <si>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</si>
  <si>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</si>
  <si>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</si>
  <si>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</si>
  <si>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</si>
  <si>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</si>
  <si>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</si>
  <si>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</si>
  <si>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</si>
  <si>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</si>
  <si>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</si>
  <si>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</si>
  <si>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</si>
  <si>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</si>
  <si>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</si>
  <si>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</si>
  <si>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</si>
  <si>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</si>
  <si>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</si>
  <si>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</si>
  <si>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</si>
  <si>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</si>
  <si>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</si>
  <si>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</si>
  <si>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</si>
  <si>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</si>
  <si>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</si>
  <si>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</si>
  <si>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</si>
  <si>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</si>
  <si>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</si>
  <si>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</si>
  <si>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</si>
  <si>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</si>
  <si>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</si>
  <si>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</si>
  <si>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</si>
  <si>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</si>
  <si>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</si>
  <si>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</si>
  <si>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</si>
  <si>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</si>
  <si>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</si>
  <si>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</si>
  <si>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</si>
  <si>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</si>
  <si>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</si>
  <si>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</si>
  <si>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</si>
  <si>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</si>
  <si>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</si>
  <si>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</si>
  <si>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</si>
  <si>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</si>
  <si>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</si>
  <si>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</si>
  <si>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</si>
  <si>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</si>
  <si>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</si>
  <si>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</si>
  <si>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</si>
  <si>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</si>
  <si>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</si>
  <si>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</si>
  <si>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</si>
  <si>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</si>
  <si>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</si>
  <si>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</si>
  <si>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</si>
  <si>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</si>
  <si>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</si>
  <si>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</si>
  <si>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</si>
  <si>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</si>
  <si>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</si>
  <si>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</si>
  <si>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</si>
  <si>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</si>
  <si>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</si>
  <si>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</si>
  <si>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</si>
  <si>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</si>
  <si>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</si>
  <si>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</si>
  <si>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</si>
  <si>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</si>
  <si>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</si>
  <si>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</si>
  <si>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</si>
  <si>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</si>
  <si>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</si>
  <si>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</si>
  <si>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</si>
  <si>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</si>
  <si>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</si>
  <si>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</si>
  <si>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</si>
  <si>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</si>
  <si>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</si>
  <si>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</si>
  <si>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</si>
  <si>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</si>
  <si>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</si>
  <si>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</si>
  <si>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</si>
  <si>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</si>
  <si>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</si>
  <si>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</si>
  <si>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</si>
  <si>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</si>
  <si>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</si>
  <si>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</si>
  <si>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</si>
  <si>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</si>
  <si>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</si>
  <si>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</si>
  <si>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</si>
  <si>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</si>
  <si>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</si>
  <si>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</si>
  <si>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</si>
  <si>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</si>
  <si>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</si>
  <si>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</si>
  <si>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</si>
  <si>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</si>
  <si>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</si>
  <si>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</si>
  <si>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</si>
  <si>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</si>
  <si>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</si>
  <si>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</si>
  <si>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</si>
  <si>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</si>
  <si>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</si>
  <si>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</si>
  <si>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</si>
  <si>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</si>
  <si>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</si>
  <si>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</si>
  <si>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</si>
  <si>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</si>
  <si>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</si>
  <si>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</si>
  <si>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</si>
  <si>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</si>
  <si>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</si>
  <si>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</si>
  <si>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</si>
  <si>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</si>
  <si>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</si>
  <si>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</si>
  <si>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</si>
  <si>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</si>
  <si>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</si>
  <si>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</si>
  <si>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</si>
  <si>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</si>
  <si>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</si>
  <si>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</si>
  <si>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</si>
  <si>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</si>
  <si>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</si>
  <si>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</si>
  <si>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</si>
  <si>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</si>
  <si>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</si>
  <si>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</si>
  <si>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</si>
  <si>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</si>
  <si>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</si>
  <si>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</si>
  <si>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</si>
  <si>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</si>
  <si>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</si>
  <si>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</si>
  <si>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</si>
  <si>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</si>
  <si>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</si>
  <si>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</si>
  <si>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</si>
  <si>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</si>
  <si>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</si>
  <si>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</si>
  <si>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</si>
  <si>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</si>
  <si>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</si>
  <si>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</si>
  <si>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</si>
  <si>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</si>
  <si>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</si>
  <si>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</si>
  <si>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</si>
  <si>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</si>
  <si>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</si>
  <si>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</si>
  <si>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</si>
  <si>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</si>
  <si>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</si>
  <si>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</si>
  <si>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</si>
  <si>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</si>
  <si>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</si>
  <si>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</si>
  <si>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</si>
  <si>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</si>
  <si>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</si>
  <si>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</si>
  <si>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</si>
  <si>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</si>
  <si>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</si>
  <si>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</si>
  <si>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</si>
  <si>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</si>
  <si>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</si>
  <si>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</si>
  <si>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</si>
  <si>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</si>
  <si>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</si>
  <si>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</si>
  <si>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</si>
  <si>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</si>
  <si>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</si>
  <si>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</si>
  <si>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</si>
  <si>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</si>
  <si>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</si>
  <si>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</si>
  <si>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</si>
  <si>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</si>
  <si>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</si>
  <si>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</si>
  <si>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</si>
  <si>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</si>
  <si>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</si>
  <si>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</si>
  <si>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</si>
  <si>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</si>
  <si>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</si>
  <si>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</si>
  <si>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</si>
  <si>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</si>
  <si>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</si>
  <si>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</si>
  <si>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</si>
  <si>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</si>
  <si>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</si>
  <si>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</si>
  <si>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</si>
  <si>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</si>
  <si>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</si>
  <si>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</si>
  <si>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</si>
  <si>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</si>
  <si>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</si>
  <si>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</si>
  <si>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</si>
  <si>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</si>
  <si>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</si>
  <si>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</si>
  <si>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</si>
  <si>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</si>
  <si>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</si>
  <si>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</si>
  <si>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</si>
  <si>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</si>
  <si>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</si>
  <si>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</si>
  <si>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</si>
  <si>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</si>
  <si>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</si>
  <si>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</si>
  <si>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</si>
  <si>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</si>
  <si>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</si>
  <si>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</si>
  <si>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</si>
  <si>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</si>
  <si>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</si>
  <si>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</si>
  <si>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</si>
  <si>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</si>
  <si>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</si>
  <si>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</si>
  <si>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</si>
  <si>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</si>
  <si>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</si>
  <si>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</si>
  <si>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</si>
  <si>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</si>
  <si>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</si>
  <si>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</si>
  <si>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</si>
  <si>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</si>
  <si>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</si>
  <si>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</si>
  <si>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</si>
  <si>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</si>
  <si>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</si>
  <si>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</si>
  <si>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</si>
  <si>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</si>
  <si>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</si>
  <si>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</si>
  <si>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</si>
  <si>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</si>
  <si>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</si>
  <si>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</si>
  <si>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</si>
  <si>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</si>
  <si>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</si>
  <si>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</si>
  <si>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</si>
  <si>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</si>
  <si>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</si>
  <si>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</si>
  <si>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</si>
  <si>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</si>
  <si>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</si>
  <si>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</si>
  <si>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</si>
  <si>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</si>
  <si>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</si>
  <si>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</si>
  <si>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</si>
  <si>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</si>
  <si>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</si>
  <si>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</si>
  <si>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</si>
  <si>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</si>
  <si>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</si>
  <si>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</si>
  <si>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</si>
  <si>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</si>
  <si>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</si>
  <si>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</si>
  <si>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</si>
  <si>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</si>
  <si>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</si>
  <si>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</si>
  <si>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</si>
  <si>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</si>
  <si>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</si>
  <si>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</si>
  <si>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</si>
  <si>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</si>
  <si>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</si>
  <si>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</si>
  <si>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</si>
  <si>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</si>
  <si>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</si>
  <si>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</si>
  <si>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</si>
  <si>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</si>
  <si>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</si>
  <si>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</si>
  <si>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</si>
  <si>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</si>
  <si>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</si>
  <si>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</si>
  <si>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</si>
  <si>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</si>
  <si>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</si>
  <si>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</si>
  <si>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</si>
  <si>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</si>
  <si>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</si>
  <si>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</si>
  <si>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</si>
  <si>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</si>
  <si>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</si>
  <si>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</si>
  <si>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</si>
  <si>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</si>
  <si>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</si>
  <si>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</si>
  <si>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</si>
  <si>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</si>
  <si>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</si>
  <si>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</si>
  <si>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</si>
  <si>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</si>
  <si>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</si>
  <si>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</si>
  <si>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</si>
  <si>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</si>
  <si>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</si>
  <si>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</si>
  <si>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</si>
  <si>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</si>
  <si>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</si>
  <si>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</si>
  <si>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</si>
  <si>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</si>
  <si>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</si>
  <si>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</si>
  <si>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</si>
  <si>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</si>
  <si>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</si>
  <si>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</si>
  <si>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</si>
  <si>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</si>
  <si>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</si>
  <si>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</si>
  <si>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</si>
  <si>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</si>
  <si>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</si>
  <si>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</si>
  <si>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</si>
  <si>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</si>
  <si>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</si>
  <si>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</si>
  <si>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</si>
  <si>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</si>
  <si>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</si>
  <si>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</si>
  <si>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</si>
  <si>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</si>
  <si>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</si>
  <si>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</si>
  <si>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</si>
  <si>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</si>
  <si>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</si>
  <si>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</si>
  <si>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</si>
  <si>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</si>
  <si>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</si>
  <si>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</si>
  <si>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</si>
  <si>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</si>
  <si>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</si>
  <si>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</si>
  <si>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</si>
  <si>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</si>
  <si>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</si>
  <si>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</si>
  <si>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</si>
  <si>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</si>
  <si>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</si>
  <si>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</si>
  <si>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</si>
  <si>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</si>
  <si>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</si>
  <si>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</si>
  <si>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</si>
  <si>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</si>
  <si>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</si>
  <si>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</si>
  <si>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</si>
  <si>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</si>
  <si>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</si>
  <si>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</si>
  <si>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</si>
  <si>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</si>
  <si>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</si>
  <si>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</si>
  <si>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</si>
  <si>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</si>
  <si>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</si>
  <si>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</si>
  <si>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</si>
  <si>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</si>
  <si>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</si>
  <si>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</si>
  <si>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</si>
  <si>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</si>
  <si>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</si>
  <si>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</si>
  <si>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</si>
  <si>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</si>
  <si>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</si>
  <si>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</si>
  <si>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</si>
  <si>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</si>
  <si>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</si>
  <si>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</si>
  <si>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</si>
  <si>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</si>
  <si>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</si>
  <si>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</si>
  <si>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</si>
  <si>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</si>
  <si>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</si>
  <si>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</si>
  <si>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</si>
  <si>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</si>
  <si>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</si>
  <si>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</si>
  <si>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</si>
  <si>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</si>
  <si>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</si>
  <si>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</si>
  <si>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</si>
  <si>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</si>
  <si>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</si>
  <si>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</si>
  <si>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</si>
  <si>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</si>
  <si>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</si>
  <si>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</si>
  <si>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</si>
  <si>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</si>
  <si>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</si>
  <si>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</si>
  <si>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</si>
  <si>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</si>
  <si>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</si>
  <si>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</si>
  <si>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</si>
  <si>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</si>
  <si>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</si>
  <si>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</si>
  <si>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</si>
  <si>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</si>
  <si>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</si>
  <si>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</si>
  <si>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</si>
  <si>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</si>
  <si>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</si>
  <si>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</si>
  <si>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</si>
  <si>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</si>
  <si>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</si>
  <si>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</si>
  <si>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</si>
  <si>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</si>
  <si>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</si>
  <si>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</si>
  <si>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</si>
  <si>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</si>
  <si>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</si>
  <si>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</si>
  <si>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</si>
  <si>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</si>
  <si>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</si>
  <si>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</si>
  <si>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</si>
  <si>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</si>
  <si>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</si>
  <si>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</si>
  <si>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</si>
  <si>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</si>
  <si>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</si>
  <si>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</si>
  <si>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</si>
  <si>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</si>
  <si>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</si>
  <si>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</si>
  <si>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</si>
  <si>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</si>
  <si>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</si>
  <si>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</si>
  <si>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</si>
  <si>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</si>
  <si>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</si>
  <si>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</si>
  <si>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</si>
  <si>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</si>
  <si>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</si>
  <si>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</si>
  <si>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</si>
  <si>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</si>
  <si>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</si>
  <si>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</si>
  <si>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</si>
  <si>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</si>
  <si>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</si>
  <si>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</si>
  <si>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</si>
  <si>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</si>
  <si>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</si>
  <si>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</si>
  <si>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</si>
  <si>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</si>
  <si>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</si>
  <si>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</si>
  <si>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</si>
  <si>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</si>
  <si>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</si>
  <si>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</si>
  <si>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</si>
  <si>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</si>
  <si>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</si>
  <si>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</si>
  <si>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</si>
  <si>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</si>
  <si>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</si>
  <si>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</si>
  <si>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</si>
  <si>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</si>
  <si>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</si>
  <si>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</si>
  <si>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</si>
  <si>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</si>
  <si>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</si>
  <si>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</si>
  <si>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</si>
  <si>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</si>
  <si>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</si>
  <si>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</si>
  <si>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</si>
  <si>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</si>
  <si>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</si>
  <si>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</si>
  <si>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</si>
  <si>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</si>
  <si>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</si>
  <si>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</si>
  <si>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</si>
  <si>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</si>
  <si>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</si>
  <si>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</si>
  <si>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</si>
  <si>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</si>
  <si>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</si>
  <si>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</si>
  <si>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</si>
  <si>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</si>
  <si>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</si>
  <si>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</si>
  <si>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</si>
  <si>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</si>
  <si>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</si>
  <si>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</si>
  <si>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</si>
  <si>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</si>
  <si>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</si>
  <si>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</si>
  <si>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</si>
  <si>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</si>
  <si>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</si>
  <si>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</si>
  <si>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</si>
  <si>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</si>
  <si>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</si>
  <si>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</si>
  <si>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</si>
  <si>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</si>
  <si>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</si>
  <si>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</si>
  <si>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</si>
  <si>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</si>
  <si>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</si>
  <si>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</si>
  <si>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</si>
  <si>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</si>
  <si>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</si>
  <si>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</si>
  <si>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</si>
  <si>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</si>
  <si>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</si>
  <si>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</si>
  <si>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</si>
  <si>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</si>
  <si>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</si>
  <si>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</si>
  <si>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</si>
  <si>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</si>
  <si>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</si>
  <si>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</si>
  <si>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</si>
  <si>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</si>
  <si>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</si>
  <si>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</si>
  <si>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</si>
  <si>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</si>
  <si>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</si>
  <si>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</si>
  <si>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</si>
  <si>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</si>
  <si>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</si>
  <si>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</si>
  <si>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</si>
  <si>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</si>
  <si>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</si>
  <si>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</si>
  <si>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</si>
  <si>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</si>
  <si>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</si>
  <si>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</si>
  <si>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</si>
  <si>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</si>
  <si>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</si>
  <si>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</si>
  <si>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</si>
  <si>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</si>
  <si>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</si>
  <si>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</si>
  <si>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</si>
  <si>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</si>
  <si>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</si>
  <si>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</si>
  <si>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</si>
  <si>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</si>
  <si>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</si>
  <si>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</si>
  <si>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</si>
  <si>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</si>
  <si>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</si>
  <si>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</si>
  <si>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</si>
  <si>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</si>
  <si>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</si>
  <si>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</si>
  <si>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</si>
  <si>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</si>
  <si>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</si>
  <si>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</si>
  <si>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</si>
  <si>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</si>
  <si>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</si>
  <si>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</si>
  <si>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</si>
  <si>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</si>
  <si>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</si>
  <si>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</si>
  <si>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</si>
  <si>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</si>
  <si>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</si>
  <si>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</si>
  <si>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</si>
  <si>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</si>
  <si>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</si>
  <si>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</si>
  <si>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</si>
  <si>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</si>
  <si>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</si>
  <si>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</si>
  <si>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</si>
  <si>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</si>
  <si>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</si>
  <si>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</si>
  <si>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</si>
  <si>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</si>
  <si>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</si>
  <si>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</si>
  <si>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</si>
  <si>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</si>
  <si>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</si>
  <si>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</si>
  <si>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</si>
  <si>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</si>
  <si>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</si>
  <si>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</si>
  <si>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</si>
  <si>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</si>
  <si>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</si>
  <si>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</si>
  <si>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</si>
  <si>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</si>
  <si>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</si>
  <si>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</si>
  <si>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</si>
  <si>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</si>
  <si>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</si>
  <si>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</si>
  <si>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</si>
  <si>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</si>
  <si>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</si>
  <si>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</si>
  <si>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</si>
  <si>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</si>
  <si>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</si>
  <si>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</si>
  <si>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</si>
  <si>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</si>
  <si>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</si>
  <si>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</si>
  <si>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</si>
  <si>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</si>
  <si>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</si>
  <si>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</si>
  <si>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</si>
  <si>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</si>
  <si>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</si>
  <si>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</si>
  <si>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</si>
  <si>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</si>
  <si>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</si>
  <si>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</si>
  <si>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</si>
  <si>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</si>
  <si>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</si>
  <si>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</si>
  <si>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</si>
  <si>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</si>
  <si>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</si>
  <si>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</si>
  <si>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</si>
  <si>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</si>
  <si>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</si>
  <si>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</si>
  <si>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</si>
  <si>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</si>
  <si>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</si>
  <si>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</si>
  <si>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</si>
  <si>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</si>
  <si>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</si>
  <si>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</si>
  <si>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</si>
  <si>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</si>
  <si>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</si>
  <si>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</si>
  <si>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</si>
  <si>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</si>
  <si>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</si>
  <si>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</si>
  <si>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</si>
  <si>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</si>
  <si>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</si>
  <si>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</si>
  <si>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</si>
  <si>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</si>
  <si>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</si>
  <si>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</si>
  <si>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</si>
  <si>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</si>
  <si>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</si>
  <si>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</si>
  <si>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</si>
  <si>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</si>
  <si>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</si>
  <si>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</si>
  <si>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</si>
  <si>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</si>
  <si>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</si>
  <si>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</si>
  <si>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</si>
  <si>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</si>
  <si>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</si>
  <si>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</si>
  <si>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</si>
  <si>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</si>
  <si>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</si>
  <si>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</si>
  <si>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</si>
  <si>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</si>
  <si>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</si>
  <si>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</si>
  <si>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</si>
  <si>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</si>
  <si>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</si>
  <si>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</si>
  <si>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</si>
  <si>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</si>
  <si>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</si>
  <si>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</si>
  <si>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</si>
  <si>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</si>
  <si>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</si>
  <si>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</si>
  <si>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</si>
  <si>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</si>
  <si>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</si>
  <si>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</si>
  <si>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</si>
  <si>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</si>
  <si>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</si>
  <si>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</si>
  <si>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</si>
  <si>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</si>
  <si>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</si>
  <si>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</si>
  <si>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</si>
  <si>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</si>
  <si>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</si>
  <si>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</si>
  <si>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</si>
  <si>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</si>
  <si>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</si>
  <si>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</si>
  <si>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</si>
  <si>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</si>
  <si>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</si>
  <si>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</si>
  <si>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</si>
  <si>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</si>
  <si>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</si>
  <si>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</si>
  <si>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</si>
  <si>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</si>
  <si>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</si>
  <si>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</si>
  <si>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</si>
  <si>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</si>
  <si>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</si>
  <si>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</si>
  <si>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</si>
  <si>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</si>
  <si>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</si>
  <si>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</si>
  <si>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</si>
  <si>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</si>
  <si>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</si>
  <si>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</si>
  <si>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</si>
  <si>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</si>
  <si>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</si>
  <si>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</si>
  <si>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</si>
  <si>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</si>
  <si>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</si>
  <si>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</si>
  <si>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</si>
  <si>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</si>
  <si>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</si>
  <si>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</si>
  <si>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</si>
  <si>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</si>
  <si>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</si>
  <si>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</si>
  <si>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</si>
  <si>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</si>
  <si>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</si>
  <si>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</si>
  <si>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</si>
  <si>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</si>
  <si>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</si>
  <si>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</si>
  <si>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</si>
  <si>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</si>
  <si>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</si>
  <si>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</si>
  <si>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</si>
  <si>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</si>
  <si>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</si>
  <si>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</si>
  <si>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</si>
  <si>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</si>
  <si>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</si>
  <si>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</si>
  <si>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</si>
  <si>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</si>
  <si>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</si>
  <si>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</si>
  <si>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</si>
  <si>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</si>
  <si>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</si>
  <si>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</si>
  <si>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</si>
  <si>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</si>
  <si>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</si>
  <si>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</si>
  <si>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</si>
  <si>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</si>
  <si>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</si>
  <si>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</si>
  <si>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</si>
  <si>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</si>
  <si>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</si>
  <si>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</si>
  <si>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</si>
  <si>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</si>
  <si>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</si>
  <si>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</si>
  <si>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</si>
  <si>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</si>
  <si>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</si>
  <si>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</si>
  <si>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</si>
  <si>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</si>
  <si>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</si>
  <si>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</si>
  <si>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</si>
  <si>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</si>
  <si>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</si>
  <si>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</si>
  <si>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</si>
  <si>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</si>
  <si>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</si>
  <si>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</si>
  <si>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</si>
  <si>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</si>
  <si>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</si>
  <si>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</si>
  <si>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</si>
  <si>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</si>
  <si>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</si>
  <si>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</si>
  <si>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</si>
  <si>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</si>
  <si>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</si>
  <si>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</si>
  <si>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</si>
  <si>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</si>
  <si>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</si>
  <si>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</si>
  <si>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</si>
  <si>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</si>
  <si>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</si>
  <si>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</si>
  <si>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</si>
  <si>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</si>
  <si>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</si>
  <si>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</si>
  <si>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</si>
  <si>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</si>
  <si>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</si>
  <si>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</si>
  <si>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</si>
  <si>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</si>
  <si>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</si>
  <si>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</si>
  <si>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</si>
  <si>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</si>
  <si>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</si>
  <si>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</si>
  <si>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</si>
  <si>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</si>
  <si>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</si>
  <si>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</si>
  <si>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</si>
  <si>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</si>
  <si>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</si>
  <si>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</si>
  <si>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</si>
  <si>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</si>
  <si>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</si>
  <si>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</si>
  <si>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</si>
  <si>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</si>
  <si>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</si>
  <si>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</si>
  <si>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</si>
  <si>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</si>
  <si>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</si>
  <si>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</si>
  <si>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</si>
  <si>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</si>
  <si>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</si>
  <si>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</si>
  <si>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</si>
  <si>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</si>
  <si>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</si>
  <si>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</si>
  <si>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</si>
  <si>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</si>
  <si>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</si>
  <si>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</si>
  <si>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</si>
  <si>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</si>
  <si>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</si>
  <si>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</si>
  <si>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</si>
  <si>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</si>
  <si>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</si>
  <si>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</si>
  <si>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</si>
  <si>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</si>
  <si>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</si>
  <si>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</si>
  <si>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</si>
  <si>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</si>
  <si>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</si>
  <si>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</si>
  <si>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</si>
  <si>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</si>
  <si>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</si>
  <si>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</si>
  <si>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</si>
  <si>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</si>
  <si>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</si>
  <si>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</si>
  <si>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</si>
  <si>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</si>
  <si>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</si>
  <si>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</si>
  <si>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</si>
  <si>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</si>
  <si>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</si>
  <si>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</si>
  <si>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</si>
  <si>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</si>
  <si>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</si>
  <si>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</si>
  <si>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</si>
  <si>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</si>
  <si>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</si>
  <si>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</si>
  <si>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</si>
  <si>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</si>
  <si>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</si>
  <si>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</si>
  <si>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</si>
  <si>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</si>
  <si>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</si>
  <si>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</si>
  <si>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</si>
  <si>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</si>
  <si>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</si>
  <si>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</si>
  <si>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</si>
  <si>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</si>
  <si>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</si>
  <si>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</si>
  <si>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</si>
  <si>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</si>
  <si>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</si>
  <si>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</si>
  <si>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</si>
  <si>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</si>
  <si>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</si>
  <si>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</si>
  <si>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</si>
  <si>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</si>
  <si>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</si>
  <si>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</si>
  <si>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</si>
  <si>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</si>
  <si>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</si>
  <si>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</si>
  <si>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</si>
  <si>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</si>
  <si>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</si>
  <si>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</si>
  <si>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</si>
  <si>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</si>
  <si>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</si>
  <si>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</si>
  <si>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</si>
  <si>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</si>
  <si>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</si>
  <si>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</si>
  <si>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</si>
  <si>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</si>
  <si>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</si>
  <si>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</si>
  <si>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</si>
  <si>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</si>
  <si>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</si>
  <si>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</si>
  <si>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</si>
  <si>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</si>
  <si>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</si>
  <si>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</si>
  <si>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</si>
  <si>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</si>
  <si>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</si>
  <si>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</si>
  <si>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</si>
  <si>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</si>
  <si>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</si>
  <si>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</si>
  <si>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</si>
  <si>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</si>
  <si>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</si>
  <si>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</si>
  <si>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</si>
  <si>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</si>
  <si>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</si>
  <si>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</si>
  <si>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</si>
  <si>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</si>
  <si>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</si>
  <si>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</si>
  <si>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</si>
  <si>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</si>
  <si>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</si>
  <si>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</si>
  <si>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</si>
  <si>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</si>
  <si>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</si>
  <si>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</si>
  <si>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</si>
  <si>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</si>
  <si>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</si>
  <si>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</si>
  <si>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</si>
  <si>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</si>
  <si>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</si>
  <si>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</si>
  <si>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</si>
  <si>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</si>
  <si>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</si>
  <si>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</si>
  <si>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</si>
  <si>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</si>
  <si>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</si>
  <si>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</si>
  <si>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</si>
  <si>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</si>
  <si>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</si>
  <si>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</si>
  <si>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</si>
  <si>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</si>
  <si>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</si>
  <si>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</si>
  <si>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</si>
  <si>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</si>
  <si>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</si>
  <si>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</si>
  <si>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</si>
  <si>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</si>
  <si>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</si>
  <si>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</si>
  <si>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</si>
  <si>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</si>
  <si>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</si>
  <si>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</si>
  <si>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</si>
  <si>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</si>
  <si>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</si>
  <si>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</si>
  <si>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</si>
  <si>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</si>
  <si>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</si>
  <si>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</si>
  <si>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</si>
  <si>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</si>
  <si>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</si>
  <si>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</si>
  <si>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</si>
  <si>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</si>
  <si>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</si>
  <si>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</si>
  <si>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</si>
  <si>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</si>
  <si>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</si>
  <si>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</si>
  <si>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</si>
  <si>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</si>
  <si>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</si>
  <si>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</si>
  <si>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</si>
  <si>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</si>
  <si>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</si>
  <si>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</si>
  <si>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</si>
  <si>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</si>
  <si>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</si>
  <si>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</si>
  <si>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</si>
  <si>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</si>
  <si>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</si>
  <si>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</si>
  <si>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</si>
  <si>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</si>
  <si>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</si>
  <si>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</si>
  <si>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</si>
  <si>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</si>
  <si>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</si>
  <si>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</si>
  <si>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</si>
  <si>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</si>
  <si>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</si>
  <si>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</si>
  <si>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</si>
  <si>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</si>
  <si>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</si>
  <si>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</si>
  <si>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</si>
  <si>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</si>
  <si>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</si>
  <si>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</si>
  <si>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</si>
  <si>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</si>
  <si>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</si>
  <si>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</si>
  <si>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</si>
  <si>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</si>
  <si>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</si>
  <si>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</si>
  <si>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</si>
  <si>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</si>
  <si>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</si>
  <si>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</si>
  <si>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</si>
  <si>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</si>
  <si>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</si>
  <si>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</si>
  <si>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</si>
  <si>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</si>
  <si>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</si>
  <si>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</si>
  <si>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</si>
  <si>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</si>
  <si>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</si>
  <si>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</si>
  <si>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</si>
  <si>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</si>
  <si>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</si>
  <si>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</si>
  <si>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</si>
  <si>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</si>
  <si>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</si>
  <si>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</si>
  <si>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</si>
  <si>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</si>
  <si>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</si>
  <si>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</si>
  <si>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</si>
  <si>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</si>
  <si>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</si>
  <si>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</si>
  <si>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</si>
  <si>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</si>
  <si>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</si>
  <si>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</si>
  <si>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</si>
  <si>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</si>
  <si>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</si>
  <si>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</si>
  <si>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</si>
  <si>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</si>
  <si>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</si>
  <si>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</si>
  <si>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</si>
  <si>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</si>
  <si>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</si>
  <si>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</si>
  <si>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</si>
  <si>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</si>
  <si>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</si>
  <si>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</si>
  <si>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</si>
  <si>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</si>
  <si>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</si>
  <si>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</si>
  <si>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</si>
  <si>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</si>
  <si>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</si>
  <si>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</si>
  <si>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</si>
  <si>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</si>
  <si>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</si>
  <si>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</si>
  <si>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</si>
  <si>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</si>
  <si>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</si>
  <si>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</si>
  <si>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</si>
  <si>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</si>
  <si>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</si>
  <si>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</si>
  <si>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</si>
  <si>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</si>
  <si>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</si>
  <si>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</si>
  <si>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</si>
  <si>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</si>
  <si>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</si>
  <si>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</si>
  <si>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</si>
  <si>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</si>
  <si>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</si>
  <si>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</si>
  <si>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</si>
  <si>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</si>
  <si>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</si>
  <si>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</si>
  <si>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</si>
  <si>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</si>
  <si>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</si>
  <si>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</si>
  <si>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</si>
  <si>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</si>
  <si>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</si>
  <si>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</si>
  <si>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</si>
  <si>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</si>
  <si>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</si>
  <si>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</si>
  <si>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</si>
  <si>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</si>
  <si>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</si>
  <si>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</si>
  <si>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</si>
  <si>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</si>
  <si>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</si>
  <si>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</si>
  <si>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</si>
  <si>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</si>
  <si>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</si>
  <si>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</si>
  <si>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</si>
  <si>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</si>
  <si>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</si>
  <si>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</si>
  <si>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</si>
  <si>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</si>
  <si>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</si>
  <si>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</si>
  <si>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</si>
  <si>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</si>
  <si>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</si>
  <si>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</si>
  <si>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</si>
  <si>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</si>
  <si>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</si>
  <si>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</si>
  <si>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</si>
  <si>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</si>
  <si>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</si>
  <si>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</si>
  <si>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</si>
  <si>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</si>
  <si>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</si>
  <si>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</si>
  <si>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</si>
  <si>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</si>
  <si>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</si>
  <si>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</si>
  <si>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</si>
  <si>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</si>
  <si>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</si>
  <si>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</si>
  <si>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</si>
  <si>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</si>
  <si>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</si>
  <si>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</si>
  <si>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</si>
  <si>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</si>
  <si>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</si>
  <si>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</si>
  <si>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</si>
  <si>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</si>
  <si>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</si>
  <si>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</si>
  <si>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</si>
  <si>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</si>
  <si>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</si>
  <si>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</si>
  <si>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</si>
  <si>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</si>
  <si>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</si>
  <si>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</si>
  <si>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</si>
  <si>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</si>
  <si>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</si>
  <si>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</si>
  <si>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</si>
  <si>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</si>
  <si>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</si>
  <si>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</si>
  <si>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</si>
  <si>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</si>
  <si>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</si>
  <si>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</si>
  <si>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</si>
  <si>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</si>
  <si>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</si>
  <si>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</si>
  <si>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</si>
  <si>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</si>
  <si>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</si>
  <si>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</si>
  <si>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</si>
  <si>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</si>
  <si>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</si>
  <si>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</si>
  <si>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</si>
  <si>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</si>
  <si>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</si>
  <si>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</si>
  <si>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</si>
  <si>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</si>
  <si>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</si>
  <si>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</si>
  <si>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</si>
  <si>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</si>
  <si>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</si>
  <si>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</si>
  <si>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</si>
  <si>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</si>
  <si>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</si>
  <si>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</si>
  <si>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</si>
  <si>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</si>
  <si>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</si>
  <si>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</si>
  <si>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</si>
  <si>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</si>
  <si>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</si>
  <si>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</si>
  <si>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</si>
  <si>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</si>
  <si>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</si>
  <si>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</si>
  <si>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</si>
  <si>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</si>
  <si>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</si>
  <si>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</si>
  <si>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</si>
  <si>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</si>
  <si>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</si>
  <si>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</si>
  <si>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</si>
  <si>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</si>
  <si>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</si>
  <si>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</si>
  <si>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</si>
  <si>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</si>
  <si>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</si>
  <si>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</si>
  <si>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</si>
  <si>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</si>
  <si>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</si>
  <si>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</si>
  <si>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</si>
  <si>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</si>
  <si>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</si>
  <si>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</si>
  <si>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</si>
  <si>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</si>
  <si>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</si>
  <si>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</si>
  <si>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</si>
  <si>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</si>
  <si>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</si>
  <si>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</si>
  <si>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</si>
  <si>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</si>
  <si>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</si>
  <si>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</si>
  <si>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</si>
  <si>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</si>
  <si>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</si>
  <si>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</si>
  <si>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</si>
  <si>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</si>
  <si>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</si>
  <si>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</si>
  <si>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</si>
  <si>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</si>
  <si>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</si>
  <si>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</si>
  <si>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</si>
  <si>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</si>
  <si>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</si>
  <si>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</si>
  <si>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</si>
  <si>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</si>
  <si>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</si>
  <si>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</si>
  <si>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</si>
  <si>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</si>
  <si>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</si>
  <si>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</si>
  <si>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</si>
  <si>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</si>
  <si>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</si>
  <si>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</si>
  <si>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</si>
  <si>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</si>
  <si>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</si>
  <si>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</si>
  <si>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</si>
  <si>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</si>
  <si>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</si>
  <si>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</si>
  <si>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</si>
  <si>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</si>
  <si>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</si>
  <si>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</si>
  <si>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</si>
  <si>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</si>
  <si>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</si>
  <si>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</si>
  <si>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</si>
  <si>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</si>
  <si>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</si>
  <si>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</si>
  <si>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</si>
  <si>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</si>
  <si>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</si>
  <si>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</si>
  <si>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</si>
  <si>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</si>
  <si>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</si>
  <si>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</si>
  <si>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</si>
  <si>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</si>
  <si>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</si>
  <si>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</si>
  <si>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</si>
  <si>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</si>
  <si>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</si>
  <si>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</si>
  <si>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</si>
  <si>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</si>
  <si>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</si>
  <si>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</si>
  <si>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</si>
  <si>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</si>
  <si>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</si>
  <si>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</si>
  <si>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</si>
  <si>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</si>
  <si>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</si>
  <si>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</si>
  <si>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</si>
  <si>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</si>
  <si>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</si>
  <si>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</si>
  <si>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</si>
  <si>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</si>
  <si>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</si>
  <si>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</si>
  <si>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</si>
  <si>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</si>
  <si>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</si>
  <si>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</si>
  <si>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</si>
  <si>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</si>
  <si>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</si>
  <si>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</si>
  <si>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</si>
  <si>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</si>
  <si>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</si>
  <si>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</si>
  <si>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</si>
  <si>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</si>
  <si>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</si>
  <si>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</si>
  <si>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</si>
  <si>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</si>
  <si>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</si>
  <si>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</si>
  <si>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</si>
  <si>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</si>
  <si>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</si>
  <si>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</si>
  <si>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</si>
  <si>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</si>
  <si>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</si>
  <si>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</si>
  <si>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</si>
  <si>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</si>
  <si>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</si>
  <si>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</si>
  <si>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</si>
  <si>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</si>
  <si>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</si>
  <si>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</si>
  <si>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</si>
  <si>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</si>
  <si>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</si>
  <si>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</si>
  <si>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</si>
  <si>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</si>
  <si>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</si>
  <si>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</si>
  <si>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</si>
  <si>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</si>
  <si>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</si>
  <si>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</si>
  <si>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</si>
  <si>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</si>
  <si>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</si>
  <si>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</si>
  <si>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</si>
  <si>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</si>
  <si>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</si>
  <si>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</si>
  <si>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</si>
  <si>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</si>
  <si>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</si>
  <si>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</si>
  <si>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</si>
  <si>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</si>
  <si>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</si>
  <si>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</si>
  <si>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</si>
  <si>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</si>
  <si>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</si>
  <si>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</si>
  <si>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</si>
  <si>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</si>
  <si>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</si>
  <si>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</si>
  <si>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</si>
  <si>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</si>
  <si>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</si>
  <si>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</si>
  <si>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</si>
  <si>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</si>
  <si>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</si>
  <si>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</si>
  <si>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</si>
  <si>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</si>
  <si>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</si>
  <si>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</si>
  <si>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</si>
  <si>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</si>
  <si>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</si>
  <si>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</si>
  <si>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</si>
  <si>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</si>
  <si>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</si>
  <si>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</si>
  <si>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</si>
  <si>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</si>
  <si>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</si>
  <si>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</si>
  <si>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</si>
  <si>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</si>
  <si>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</si>
  <si>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</si>
  <si>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</si>
  <si>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</si>
  <si>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</si>
  <si>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</si>
  <si>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</si>
  <si>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</si>
  <si>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</si>
  <si>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</si>
  <si>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</si>
  <si>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</si>
  <si>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</si>
  <si>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</si>
  <si>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</si>
  <si>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</si>
  <si>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</si>
  <si>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</si>
  <si>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</si>
  <si>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</si>
  <si>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</si>
  <si>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</si>
  <si>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</si>
  <si>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</si>
  <si>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</si>
  <si>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</si>
  <si>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</si>
  <si>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</si>
  <si>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</si>
  <si>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</si>
  <si>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</si>
  <si>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</si>
  <si>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</si>
  <si>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</si>
  <si>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</si>
  <si>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</si>
  <si>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</si>
  <si>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</si>
  <si>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</si>
  <si>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</si>
  <si>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</si>
  <si>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</si>
  <si>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</si>
  <si>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</si>
  <si>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</si>
  <si>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</si>
  <si>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</si>
  <si>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</si>
  <si>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</si>
  <si>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</si>
  <si>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</si>
  <si>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</si>
  <si>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</si>
  <si>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</si>
  <si>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</si>
  <si>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</si>
  <si>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</si>
  <si>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</si>
  <si>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</si>
  <si>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</si>
  <si>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</si>
  <si>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</si>
  <si>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</si>
  <si>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</si>
  <si>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</si>
  <si>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</si>
  <si>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</si>
  <si>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</si>
  <si>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</si>
  <si>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</si>
  <si>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</si>
  <si>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</si>
  <si>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</si>
  <si>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</si>
  <si>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</si>
  <si>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</si>
  <si>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</si>
  <si>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</si>
  <si>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</si>
  <si>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</si>
  <si>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</si>
  <si>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</si>
  <si>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</si>
  <si>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</si>
  <si>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</si>
  <si>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</si>
  <si>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</si>
  <si>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</si>
  <si>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</si>
  <si>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</si>
  <si>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</si>
  <si>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</si>
  <si>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</si>
  <si>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</si>
  <si>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</si>
  <si>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</si>
  <si>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</si>
  <si>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</si>
  <si>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</si>
  <si>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</si>
  <si>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</si>
  <si>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</si>
  <si>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</si>
  <si>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</si>
  <si>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</si>
  <si>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</si>
  <si>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</si>
  <si>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</si>
  <si>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</si>
  <si>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</si>
  <si>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</si>
  <si>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</si>
  <si>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</si>
  <si>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</si>
  <si>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</si>
  <si>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</si>
  <si>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</si>
  <si>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</si>
  <si>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</si>
  <si>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</si>
  <si>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</si>
  <si>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</si>
  <si>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</si>
  <si>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</si>
  <si>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</si>
  <si>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</si>
  <si>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</si>
  <si>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</si>
  <si>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</si>
  <si>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</si>
  <si>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</si>
  <si>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</si>
  <si>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</si>
  <si>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</si>
  <si>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</si>
  <si>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</si>
  <si>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</si>
  <si>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</si>
  <si>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</si>
  <si>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</si>
  <si>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</si>
  <si>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</si>
  <si>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</si>
  <si>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</si>
  <si>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</si>
  <si>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</si>
  <si>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</si>
  <si>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</si>
  <si>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</si>
  <si>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</si>
  <si>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</si>
  <si>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</si>
  <si>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</si>
  <si>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</si>
  <si>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</si>
  <si>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</si>
  <si>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</si>
  <si>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</si>
  <si>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</si>
  <si>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</si>
  <si>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</si>
  <si>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</si>
  <si>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</si>
  <si>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</si>
  <si>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</si>
  <si>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</si>
  <si>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</si>
  <si>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</si>
  <si>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</si>
  <si>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</si>
  <si>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</si>
  <si>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</si>
  <si>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</si>
  <si>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</si>
  <si>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</si>
  <si>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</si>
  <si>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</si>
  <si>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</si>
  <si>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</si>
  <si>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</si>
  <si>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</si>
  <si>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</si>
  <si>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</si>
  <si>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</si>
  <si>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</si>
  <si>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</si>
  <si>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</si>
  <si>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</si>
  <si>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</si>
  <si>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</si>
  <si>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</si>
  <si>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</si>
  <si>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</si>
  <si>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</si>
  <si>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</si>
  <si>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</si>
  <si>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</si>
  <si>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</si>
  <si>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</si>
  <si>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</si>
  <si>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</si>
  <si>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</si>
  <si>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</si>
  <si>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</si>
  <si>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</si>
  <si>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</si>
  <si>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</si>
  <si>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</si>
  <si>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</si>
  <si>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</si>
  <si>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</si>
  <si>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</si>
  <si>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</si>
  <si>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</si>
  <si>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</si>
  <si>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</si>
  <si>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</si>
  <si>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</si>
  <si>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</si>
  <si>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</si>
  <si>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</si>
  <si>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</si>
  <si>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</si>
  <si>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</si>
  <si>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</si>
  <si>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</si>
  <si>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</si>
  <si>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</si>
  <si>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</si>
  <si>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</si>
  <si>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</si>
  <si>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</si>
  <si>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</si>
  <si>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</si>
  <si>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</si>
  <si>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</si>
  <si>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</si>
  <si>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</si>
  <si>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</si>
  <si>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</si>
  <si>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</si>
  <si>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</si>
  <si>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</si>
  <si>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</si>
  <si>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</si>
  <si>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</si>
  <si>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</si>
  <si>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</si>
  <si>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</si>
  <si>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</si>
  <si>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</si>
  <si>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</si>
  <si>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</si>
  <si>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</si>
  <si>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</si>
  <si>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</si>
  <si>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</si>
  <si>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</si>
  <si>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</si>
  <si>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</si>
  <si>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</si>
  <si>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</si>
  <si>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</si>
  <si>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</si>
  <si>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</si>
  <si>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</si>
  <si>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</si>
  <si>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</si>
  <si>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</si>
  <si>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</si>
  <si>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</si>
  <si>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</si>
  <si>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</si>
  <si>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</si>
  <si>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</si>
  <si>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</si>
  <si>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</si>
  <si>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</si>
  <si>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</si>
  <si>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</si>
  <si>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</si>
  <si>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</si>
  <si>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</si>
  <si>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</si>
  <si>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</si>
  <si>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</si>
  <si>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</si>
  <si>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</si>
  <si>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</si>
  <si>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</si>
  <si>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</si>
  <si>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</si>
  <si>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</si>
  <si>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</si>
  <si>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</si>
  <si>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</si>
  <si>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</si>
  <si>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</si>
  <si>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</si>
  <si>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</si>
  <si>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</si>
  <si>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</si>
  <si>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</si>
  <si>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</si>
  <si>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</si>
  <si>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</si>
  <si>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</si>
  <si>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</si>
  <si>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</si>
  <si>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</si>
  <si>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</si>
  <si>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</si>
  <si>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</si>
  <si>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</si>
  <si>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</si>
  <si>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</si>
  <si>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</si>
  <si>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</si>
  <si>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</si>
  <si>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</si>
  <si>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</si>
  <si>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</si>
  <si>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</si>
  <si>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</si>
  <si>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</si>
  <si>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</si>
  <si>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</si>
  <si>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</si>
  <si>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</si>
  <si>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</si>
  <si>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</si>
  <si>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</si>
  <si>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</si>
  <si>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</si>
  <si>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</si>
  <si>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</si>
  <si>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</si>
  <si>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</si>
  <si>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</si>
  <si>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</si>
  <si>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</si>
  <si>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</si>
  <si>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</si>
  <si>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</si>
  <si>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</si>
  <si>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</si>
  <si>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</si>
  <si>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</si>
  <si>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</si>
  <si>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</si>
  <si>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</si>
  <si>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</si>
  <si>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</si>
  <si>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</si>
  <si>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</si>
  <si>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</si>
  <si>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</si>
  <si>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</si>
  <si>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</si>
  <si>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</si>
  <si>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</si>
  <si>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</si>
  <si>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</si>
  <si>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</si>
  <si>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</si>
  <si>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</si>
  <si>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</si>
  <si>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</si>
  <si>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</si>
  <si>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</si>
  <si>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</si>
  <si>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</si>
  <si>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</si>
  <si>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</si>
  <si>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</si>
  <si>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</si>
  <si>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</si>
  <si>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</si>
  <si>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</si>
  <si>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</si>
  <si>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</si>
  <si>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</si>
  <si>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</si>
  <si>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</si>
  <si>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</si>
  <si>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</si>
  <si>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</si>
  <si>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</si>
  <si>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</si>
  <si>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</si>
  <si>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</si>
  <si>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</si>
  <si>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</si>
  <si>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</si>
  <si>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</si>
  <si>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</si>
  <si>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</si>
  <si>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</si>
  <si>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</si>
  <si>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</si>
  <si>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</si>
  <si>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</si>
  <si>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</si>
  <si>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</si>
  <si>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</si>
  <si>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</si>
  <si>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</si>
  <si>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</si>
  <si>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</si>
  <si>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</si>
  <si>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</si>
  <si>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</si>
  <si>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</si>
  <si>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</si>
  <si>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</si>
  <si>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</si>
  <si>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</si>
  <si>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</si>
  <si>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</si>
  <si>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</si>
  <si>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</si>
  <si>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</si>
  <si>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</si>
  <si>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</si>
  <si>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</si>
  <si>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</si>
  <si>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</si>
  <si>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</si>
  <si>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</si>
  <si>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</si>
  <si>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</si>
  <si>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</si>
  <si>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</si>
  <si>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</si>
  <si>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</si>
  <si>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</si>
  <si>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</si>
  <si>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</si>
  <si>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</si>
  <si>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</si>
  <si>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</si>
  <si>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</si>
  <si>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</si>
  <si>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</si>
  <si>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</si>
  <si>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</si>
  <si>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</si>
  <si>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</si>
  <si>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</si>
  <si>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</si>
  <si>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</si>
  <si>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</si>
  <si>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</si>
  <si>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</si>
  <si>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</si>
  <si>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</si>
  <si>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</si>
  <si>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</si>
  <si>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</si>
  <si>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</si>
  <si>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</si>
  <si>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</si>
  <si>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</si>
  <si>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</si>
  <si>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</si>
  <si>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</si>
  <si>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</si>
  <si>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</si>
  <si>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</si>
  <si>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</si>
  <si>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</si>
  <si>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</si>
  <si>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</si>
  <si>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</si>
  <si>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</si>
  <si>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</si>
  <si>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</si>
  <si>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</si>
  <si>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</si>
  <si>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</si>
  <si>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</si>
  <si>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</si>
  <si>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</si>
  <si>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</si>
  <si>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</si>
  <si>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</si>
  <si>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</si>
  <si>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</si>
  <si>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</si>
  <si>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</si>
  <si>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</si>
  <si>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</si>
  <si>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</si>
  <si>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</si>
  <si>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</si>
  <si>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</si>
  <si>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</si>
  <si>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</si>
  <si>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</si>
  <si>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</si>
  <si>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</si>
  <si>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</si>
  <si>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</si>
  <si>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</si>
  <si>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</si>
  <si>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</si>
  <si>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</si>
  <si>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</si>
  <si>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</si>
  <si>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</si>
  <si>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</si>
  <si>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</si>
  <si>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</si>
  <si>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</si>
  <si>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</si>
  <si>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</si>
  <si>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</si>
  <si>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</si>
  <si>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</si>
  <si>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</si>
  <si>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</si>
  <si>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</si>
  <si>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</si>
  <si>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</si>
  <si>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</si>
  <si>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</si>
  <si>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</si>
  <si>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</si>
  <si>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</si>
  <si>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</si>
  <si>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</si>
  <si>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</si>
  <si>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</si>
  <si>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</si>
  <si>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</si>
  <si>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</si>
  <si>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</si>
  <si>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</si>
  <si>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</si>
  <si>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</si>
  <si>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</si>
  <si>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</si>
  <si>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</si>
  <si>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</si>
  <si>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</si>
  <si>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</si>
  <si>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</si>
  <si>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</si>
  <si>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</si>
  <si>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</si>
  <si>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</si>
  <si>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</si>
  <si>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</si>
  <si>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</si>
  <si>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</si>
  <si>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</si>
  <si>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</si>
  <si>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</si>
  <si>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</si>
  <si>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</si>
  <si>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</si>
  <si>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</si>
  <si>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</si>
  <si>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</si>
  <si>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</si>
  <si>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</si>
  <si>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</si>
  <si>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</si>
  <si>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</si>
  <si>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</si>
  <si>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</si>
  <si>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</si>
  <si>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</si>
  <si>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</si>
  <si>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</si>
  <si>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</si>
  <si>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</si>
  <si>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</si>
  <si>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</si>
  <si>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</si>
  <si>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</si>
  <si>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</si>
  <si>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</si>
  <si>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</si>
  <si>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</si>
  <si>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</si>
  <si>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</si>
  <si>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</si>
  <si>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</si>
  <si>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</si>
  <si>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</si>
  <si>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</si>
  <si>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</si>
  <si>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</si>
  <si>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</si>
  <si>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</si>
  <si>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</si>
  <si>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</si>
  <si>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</si>
  <si>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</si>
  <si>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</si>
  <si>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</si>
  <si>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</si>
  <si>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</si>
  <si>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</si>
  <si>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</si>
  <si>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</si>
  <si>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</si>
  <si>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</si>
  <si>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</si>
  <si>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</si>
  <si>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</si>
  <si>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</si>
  <si>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</si>
  <si>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</si>
  <si>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</si>
  <si>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</si>
  <si>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</si>
  <si>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</si>
  <si>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</si>
  <si>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</si>
  <si>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</si>
  <si>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</si>
  <si>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</si>
  <si>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</si>
  <si>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</si>
  <si>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</si>
  <si>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</si>
  <si>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</si>
  <si>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</si>
  <si>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</si>
  <si>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</si>
  <si>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</si>
  <si>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</si>
  <si>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</si>
  <si>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</si>
  <si>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</si>
  <si>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</si>
  <si>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</si>
  <si>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</si>
  <si>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</si>
  <si>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</si>
  <si>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</si>
  <si>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</si>
  <si>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</si>
  <si>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</si>
  <si>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</si>
  <si>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</si>
  <si>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</si>
  <si>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</si>
  <si>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</si>
  <si>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</si>
  <si>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</si>
  <si>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</si>
  <si>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</si>
  <si>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</si>
  <si>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</si>
  <si>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</si>
  <si>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</si>
  <si>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</si>
  <si>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</si>
  <si>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</si>
  <si>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</si>
  <si>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</si>
  <si>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</si>
  <si>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</si>
  <si>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</si>
  <si>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</si>
  <si>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</si>
  <si>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</si>
  <si>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</si>
  <si>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</si>
  <si>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</si>
  <si>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</si>
  <si>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</si>
  <si>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</si>
  <si>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</si>
  <si>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</si>
  <si>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</si>
  <si>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</si>
  <si>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</si>
  <si>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</si>
  <si>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</si>
  <si>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</si>
  <si>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</si>
  <si>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</si>
  <si>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</si>
  <si>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</si>
  <si>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</si>
  <si>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</si>
  <si>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</si>
  <si>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</si>
  <si>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</si>
  <si>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</si>
  <si>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</si>
  <si>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</si>
  <si>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</si>
  <si>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</si>
  <si>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</si>
  <si>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</si>
  <si>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</si>
  <si>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</si>
  <si>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</si>
  <si>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</si>
  <si>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</si>
  <si>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</si>
  <si>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</si>
  <si>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</si>
  <si>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</si>
  <si>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</si>
  <si>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</si>
  <si>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</si>
  <si>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</si>
  <si>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</si>
  <si>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</si>
  <si>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</si>
  <si>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</si>
  <si>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</si>
  <si>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</si>
  <si>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</si>
  <si>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</si>
  <si>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</si>
  <si>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</si>
  <si>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</si>
  <si>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</si>
  <si>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</si>
  <si>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</si>
  <si>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</si>
  <si>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</si>
  <si>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</si>
  <si>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</si>
  <si>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</si>
  <si>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</si>
  <si>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</si>
  <si>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</si>
  <si>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</si>
  <si>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</si>
  <si>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</si>
  <si>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</si>
  <si>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</si>
  <si>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</si>
  <si>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</si>
  <si>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</si>
  <si>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</si>
  <si>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</si>
  <si>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</si>
  <si>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</si>
  <si>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</si>
  <si>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</si>
  <si>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</si>
  <si>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</si>
  <si>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</si>
  <si>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</si>
  <si>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</si>
  <si>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</si>
  <si>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</si>
  <si>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</si>
  <si>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</si>
  <si>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</si>
  <si>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</si>
  <si>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</si>
  <si>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</si>
  <si>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</si>
  <si>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</si>
  <si>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</si>
  <si>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</si>
  <si>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</si>
  <si>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</si>
  <si>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</si>
  <si>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</si>
  <si>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</si>
  <si>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</si>
  <si>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</si>
  <si>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</si>
  <si>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</si>
  <si>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</si>
  <si>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</si>
  <si>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</si>
  <si>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</si>
  <si>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</si>
  <si>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</si>
  <si>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</si>
  <si>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</si>
  <si>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</si>
  <si>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</si>
  <si>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</si>
  <si>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</si>
  <si>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</si>
  <si>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</si>
  <si>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</si>
  <si>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</si>
  <si>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</si>
  <si>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</si>
  <si>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</si>
  <si>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</si>
  <si>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</si>
  <si>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</si>
  <si>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</si>
  <si>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</si>
  <si>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</si>
  <si>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</si>
  <si>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</si>
  <si>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</si>
  <si>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</si>
  <si>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</si>
  <si>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</si>
  <si>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</si>
  <si>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</si>
  <si>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</si>
  <si>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</si>
  <si>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</si>
  <si>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</si>
  <si>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</si>
  <si>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</si>
  <si>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</si>
  <si>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</si>
  <si>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</si>
  <si>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</si>
  <si>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</si>
  <si>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</si>
  <si>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</si>
  <si>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</si>
  <si>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</si>
  <si>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</si>
  <si>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</si>
  <si>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</si>
  <si>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</si>
  <si>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</si>
  <si>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</si>
  <si>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</si>
  <si>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</si>
  <si>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</si>
  <si>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</si>
  <si>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</si>
  <si>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</si>
  <si>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</si>
  <si>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</si>
  <si>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</si>
  <si>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</si>
  <si>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</si>
  <si>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</si>
  <si>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</si>
  <si>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</si>
  <si>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</si>
  <si>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</si>
  <si>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</si>
  <si>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</si>
  <si>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</si>
  <si>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</si>
  <si>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</si>
  <si>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</si>
  <si>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</si>
  <si>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</si>
  <si>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</si>
  <si>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</si>
  <si>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</si>
  <si>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</si>
  <si>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</si>
  <si>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</si>
  <si>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</si>
  <si>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</si>
  <si>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</si>
  <si>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</si>
  <si>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</si>
  <si>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</si>
  <si>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</si>
  <si>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</si>
  <si>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</si>
  <si>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</si>
  <si>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</si>
  <si>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</si>
  <si>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</si>
  <si>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</si>
  <si>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</si>
  <si>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</si>
  <si>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</si>
  <si>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</si>
  <si>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</si>
  <si>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</si>
  <si>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</si>
  <si>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</si>
  <si>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</si>
  <si>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</si>
  <si>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</si>
  <si>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</si>
  <si>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</si>
  <si>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</si>
  <si>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</si>
  <si>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</si>
  <si>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</si>
  <si>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</si>
  <si>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</si>
  <si>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</si>
  <si>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</si>
  <si>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</si>
  <si>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</si>
  <si>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</si>
  <si>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</si>
  <si>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</si>
  <si>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</si>
  <si>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</si>
  <si>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</si>
  <si>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</si>
  <si>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</si>
  <si>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</si>
  <si>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</si>
  <si>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</si>
  <si>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</si>
  <si>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</si>
  <si>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</si>
  <si>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</si>
  <si>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</si>
  <si>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</si>
  <si>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</si>
  <si>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</si>
  <si>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</si>
  <si>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</si>
  <si>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</si>
  <si>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</si>
  <si>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</si>
  <si>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</si>
  <si>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</si>
  <si>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</si>
  <si>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</si>
  <si>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</si>
  <si>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</si>
  <si>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</si>
  <si>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</si>
  <si>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</si>
  <si>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</si>
  <si>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</si>
  <si>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</si>
  <si>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</si>
  <si>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</si>
  <si>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</si>
  <si>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</si>
  <si>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</si>
  <si>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</si>
  <si>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</si>
  <si>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</si>
  <si>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</si>
  <si>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</si>
  <si>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</si>
  <si>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</si>
  <si>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</si>
  <si>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</si>
  <si>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</si>
  <si>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</si>
  <si>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</si>
  <si>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</si>
  <si>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</si>
  <si>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</si>
  <si>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</si>
  <si>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</si>
  <si>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</si>
  <si>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</si>
  <si>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</si>
  <si>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</si>
  <si>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</si>
  <si>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</si>
  <si>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</si>
  <si>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</si>
  <si>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</si>
  <si>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</si>
  <si>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</si>
  <si>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</si>
  <si>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</si>
  <si>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</si>
  <si>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</si>
  <si>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</si>
  <si>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</si>
  <si>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</si>
  <si>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</si>
  <si>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</si>
  <si>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</si>
  <si>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</si>
  <si>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</si>
  <si>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</si>
  <si>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</si>
  <si>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</si>
  <si>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</si>
  <si>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</si>
  <si>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</si>
  <si>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</si>
  <si>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</si>
  <si>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</si>
  <si>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</si>
  <si>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</si>
  <si>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</si>
  <si>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</si>
  <si>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</si>
  <si>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</si>
  <si>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</si>
  <si>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</si>
  <si>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</si>
  <si>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</si>
  <si>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</si>
  <si>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</si>
  <si>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</si>
  <si>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</si>
  <si>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</si>
  <si>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</si>
  <si>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</si>
  <si>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</si>
  <si>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</si>
  <si>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</si>
  <si>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</si>
  <si>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</si>
  <si>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</si>
  <si>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</si>
  <si>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</si>
  <si>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</si>
  <si>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</si>
  <si>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</si>
  <si>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</si>
  <si>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</si>
  <si>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</si>
  <si>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</si>
  <si>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</si>
  <si>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</si>
  <si>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</si>
  <si>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</si>
  <si>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</si>
  <si>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</si>
  <si>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</si>
  <si>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</si>
  <si>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</si>
  <si>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</si>
  <si>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</si>
  <si>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</si>
  <si>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</si>
  <si>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</si>
  <si>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</si>
  <si>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</si>
  <si>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</si>
  <si>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</si>
  <si>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</si>
  <si>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</si>
  <si>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</si>
  <si>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</si>
  <si>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</si>
  <si>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</si>
  <si>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</si>
  <si>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</si>
  <si>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</si>
  <si>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</si>
  <si>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</si>
  <si>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</si>
  <si>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</si>
  <si>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</si>
  <si>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</si>
  <si>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</si>
  <si>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</si>
  <si>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</si>
  <si>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</si>
  <si>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</si>
  <si>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</si>
  <si>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</si>
  <si>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</si>
  <si>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</si>
  <si>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</si>
  <si>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</si>
  <si>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</si>
  <si>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</si>
  <si>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</si>
  <si>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</si>
  <si>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</si>
  <si>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</si>
  <si>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</si>
  <si>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</si>
  <si>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</si>
  <si>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</si>
  <si>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</si>
  <si>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</si>
  <si>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</si>
  <si>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</si>
  <si>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</si>
  <si>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</si>
  <si>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</si>
  <si>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</si>
  <si>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</si>
  <si>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</si>
  <si>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</si>
  <si>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</si>
  <si>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</si>
  <si>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</si>
  <si>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</si>
  <si>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</si>
  <si>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</si>
  <si>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</si>
  <si>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</si>
  <si>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</si>
  <si>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</si>
  <si>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</si>
  <si>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</si>
  <si>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</si>
  <si>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</si>
  <si>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</si>
  <si>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</si>
  <si>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</si>
  <si>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</si>
  <si>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</si>
  <si>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</si>
  <si>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</si>
  <si>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</si>
  <si>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</si>
  <si>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</si>
  <si>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</si>
  <si>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</si>
  <si>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</si>
  <si>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</si>
  <si>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</si>
  <si>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</si>
  <si>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</si>
  <si>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</si>
  <si>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</si>
  <si>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</si>
  <si>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</si>
  <si>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</si>
  <si>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</si>
  <si>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</si>
  <si>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</si>
  <si>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</si>
  <si>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</si>
  <si>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</si>
  <si>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</si>
  <si>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</si>
  <si>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</si>
  <si>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</si>
  <si>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</si>
  <si>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</si>
  <si>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</si>
  <si>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</si>
  <si>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</si>
  <si>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</si>
  <si>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</si>
  <si>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</si>
  <si>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</si>
  <si>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</si>
  <si>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</si>
  <si>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</si>
  <si>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</si>
  <si>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</si>
  <si>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</si>
  <si>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</si>
  <si>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</si>
  <si>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</si>
  <si>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</si>
  <si>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</si>
  <si>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</si>
  <si>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</si>
  <si>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</si>
  <si>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</si>
  <si>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</si>
  <si>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</si>
  <si>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</si>
  <si>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</si>
  <si>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</si>
  <si>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</si>
  <si>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</si>
  <si>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</si>
  <si>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</si>
  <si>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</si>
  <si>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</si>
  <si>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</si>
  <si>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</si>
  <si>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</si>
  <si>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</si>
  <si>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</si>
  <si>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</si>
  <si>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</si>
  <si>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</si>
  <si>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</si>
  <si>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</si>
  <si>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</si>
  <si>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</si>
  <si>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</si>
  <si>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</si>
  <si>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</si>
  <si>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</si>
  <si>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</si>
  <si>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</si>
  <si>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</si>
  <si>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</si>
  <si>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</si>
  <si>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</si>
  <si>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</si>
  <si>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</si>
  <si>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</si>
  <si>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</si>
  <si>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</si>
  <si>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</si>
  <si>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</si>
  <si>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</si>
  <si>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</si>
  <si>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</si>
  <si>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</si>
  <si>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</si>
  <si>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</si>
  <si>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</si>
  <si>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</si>
  <si>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</si>
  <si>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</si>
  <si>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</si>
  <si>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</si>
  <si>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</si>
  <si>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</si>
  <si>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</si>
  <si>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</si>
  <si>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</si>
  <si>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</si>
  <si>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</si>
  <si>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</si>
  <si>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</si>
  <si>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</si>
  <si>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</si>
  <si>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</si>
  <si>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</si>
  <si>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</si>
  <si>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</si>
  <si>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</si>
  <si>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</si>
  <si>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</si>
  <si>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</si>
  <si>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</si>
  <si>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</si>
  <si>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</si>
  <si>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</si>
  <si>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</si>
  <si>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</si>
  <si>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</si>
  <si>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</si>
  <si>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</si>
  <si>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</si>
  <si>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</si>
  <si>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</si>
  <si>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</si>
  <si>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</si>
  <si>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</si>
  <si>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</si>
  <si>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</si>
  <si>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</si>
  <si>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</si>
  <si>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</si>
  <si>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</si>
  <si>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</si>
  <si>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</si>
  <si>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</si>
  <si>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</si>
  <si>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</si>
  <si>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</si>
  <si>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</si>
  <si>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</si>
  <si>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</si>
  <si>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</si>
  <si>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</si>
  <si>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</si>
  <si>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</si>
  <si>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</si>
  <si>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</si>
  <si>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</si>
  <si>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</si>
  <si>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</si>
  <si>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</si>
  <si>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</si>
  <si>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</si>
  <si>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</si>
  <si>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</si>
  <si>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</si>
  <si>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</si>
  <si>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</si>
  <si>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</si>
  <si>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</si>
  <si>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</si>
  <si>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</si>
  <si>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</si>
  <si>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</si>
  <si>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</si>
  <si>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</si>
  <si>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</si>
  <si>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</si>
  <si>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</si>
  <si>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</si>
  <si>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</si>
  <si>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</si>
  <si>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</si>
  <si>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</si>
  <si>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</si>
  <si>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</si>
  <si>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</si>
  <si>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</si>
  <si>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</si>
  <si>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</si>
  <si>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</si>
  <si>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</si>
  <si>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</si>
  <si>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</si>
  <si>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</si>
  <si>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</si>
  <si>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</si>
  <si>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</si>
  <si>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</si>
  <si>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</si>
  <si>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</si>
  <si>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</si>
  <si>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</si>
  <si>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</si>
  <si>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</si>
  <si>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</si>
  <si>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</si>
  <si>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</si>
  <si>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</si>
  <si>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</si>
  <si>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</si>
  <si>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</si>
  <si>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</si>
  <si>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</si>
  <si>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</si>
  <si>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</si>
  <si>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</si>
  <si>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</si>
  <si>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</si>
  <si>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</si>
  <si>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</si>
  <si>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</si>
  <si>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</si>
  <si>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</si>
  <si>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</si>
  <si>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</si>
  <si>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</si>
  <si>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</si>
  <si>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</si>
  <si>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</si>
  <si>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</si>
  <si>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</si>
  <si>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</si>
  <si>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</si>
  <si>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</si>
  <si>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</si>
  <si>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</si>
  <si>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</si>
  <si>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</si>
  <si>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</si>
  <si>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</si>
  <si>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</si>
  <si>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</si>
  <si>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</si>
  <si>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</si>
  <si>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</si>
  <si>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</si>
  <si>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</si>
  <si>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</si>
  <si>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</si>
  <si>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</si>
  <si>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</si>
  <si>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</si>
  <si>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</si>
  <si>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</si>
  <si>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</si>
  <si>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</si>
  <si>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</si>
  <si>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</si>
  <si>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</si>
  <si>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</si>
  <si>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</si>
  <si>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</si>
  <si>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</si>
  <si>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</si>
  <si>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</si>
  <si>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</si>
  <si>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</si>
  <si>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</si>
  <si>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</si>
  <si>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</si>
  <si>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</si>
  <si>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</si>
  <si>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</si>
  <si>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</si>
  <si>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</si>
  <si>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</si>
  <si>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</si>
  <si>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</si>
  <si>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</si>
  <si>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</si>
  <si>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</si>
  <si>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</si>
  <si>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</si>
  <si>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</si>
  <si>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</si>
  <si>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</si>
  <si>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</si>
  <si>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</si>
  <si>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</si>
  <si>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</si>
  <si>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</si>
  <si>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</si>
  <si>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</si>
  <si>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</si>
  <si>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</si>
  <si>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</si>
  <si>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</si>
  <si>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</si>
  <si>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</si>
  <si>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</si>
  <si>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</si>
  <si>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</si>
  <si>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</si>
  <si>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</si>
  <si>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</si>
  <si>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</si>
  <si>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</si>
  <si>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</si>
  <si>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</si>
  <si>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</si>
  <si>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</si>
  <si>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</si>
  <si>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</si>
  <si>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</si>
  <si>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</si>
  <si>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</si>
  <si>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</si>
  <si>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</si>
  <si>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</si>
  <si>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</si>
  <si>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</si>
  <si>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</si>
  <si>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</si>
  <si>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</si>
  <si>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</si>
  <si>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</si>
  <si>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</si>
  <si>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</si>
  <si>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</si>
  <si>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</si>
  <si>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</si>
  <si>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</si>
  <si>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</si>
  <si>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</si>
  <si>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</si>
  <si>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</si>
  <si>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</si>
  <si>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</si>
  <si>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</si>
  <si>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</si>
  <si>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</si>
  <si>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</si>
  <si>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</si>
  <si>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</si>
  <si>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</si>
  <si>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</si>
  <si>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</si>
  <si>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</si>
  <si>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</si>
  <si>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</si>
  <si>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</si>
  <si>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</si>
  <si>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</si>
  <si>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</si>
  <si>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</si>
  <si>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</si>
  <si>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</si>
  <si>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</si>
  <si>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</si>
  <si>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</si>
  <si>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</si>
  <si>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</si>
  <si>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</si>
  <si>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</si>
  <si>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</si>
  <si>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</si>
  <si>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</si>
  <si>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</si>
  <si>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</si>
  <si>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</si>
  <si>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</si>
  <si>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</si>
  <si>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</si>
  <si>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</si>
  <si>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</si>
  <si>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</si>
  <si>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</si>
  <si>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</si>
  <si>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</si>
  <si>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</si>
  <si>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</si>
  <si>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</si>
  <si>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</si>
  <si>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</si>
  <si>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</si>
  <si>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</si>
  <si>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</si>
  <si>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</si>
  <si>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</si>
  <si>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</si>
  <si>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</si>
  <si>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</si>
  <si>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</si>
  <si>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</si>
  <si>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</si>
  <si>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</si>
  <si>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</si>
  <si>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</si>
  <si>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</si>
  <si>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</si>
  <si>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</si>
  <si>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</si>
  <si>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</si>
  <si>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</si>
  <si>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</si>
  <si>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</si>
  <si>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</si>
  <si>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</si>
  <si>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</si>
  <si>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</si>
  <si>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</si>
  <si>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</si>
  <si>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</si>
  <si>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</si>
  <si>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</si>
  <si>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</si>
  <si>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</si>
  <si>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</si>
  <si>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</si>
  <si>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</si>
  <si>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</si>
  <si>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</si>
  <si>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</si>
  <si>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</si>
  <si>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</si>
  <si>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</si>
  <si>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</si>
  <si>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</si>
  <si>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</si>
  <si>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</si>
  <si>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</si>
  <si>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</si>
  <si>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</si>
  <si>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</si>
  <si>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</si>
  <si>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</si>
  <si>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</si>
  <si>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</si>
  <si>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</si>
  <si>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</si>
  <si>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</si>
  <si>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</si>
  <si>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</si>
  <si>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</si>
  <si>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</si>
  <si>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</si>
  <si>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</si>
  <si>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</si>
  <si>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</si>
  <si>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</si>
  <si>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</si>
  <si>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</si>
  <si>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</si>
  <si>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</si>
  <si>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</si>
  <si>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</si>
  <si>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</si>
  <si>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</si>
  <si>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</si>
  <si>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</si>
  <si>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</si>
  <si>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</si>
  <si>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</si>
  <si>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</si>
  <si>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</si>
  <si>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</si>
  <si>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</si>
  <si>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</si>
  <si>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</si>
  <si>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</si>
  <si>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</si>
  <si>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</si>
  <si>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</si>
  <si>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</si>
  <si>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</si>
  <si>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</si>
  <si>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</si>
  <si>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</si>
  <si>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</si>
  <si>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</si>
  <si>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</si>
  <si>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</si>
  <si>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</si>
  <si>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</si>
  <si>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</si>
  <si>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</si>
  <si>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</si>
  <si>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</si>
  <si>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</si>
  <si>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</si>
  <si>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</si>
  <si>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</si>
  <si>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</si>
  <si>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</si>
  <si>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</si>
  <si>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</si>
  <si>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</si>
  <si>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</si>
  <si>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</si>
  <si>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</si>
  <si>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</si>
  <si>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</si>
  <si>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</si>
  <si>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</si>
  <si>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</si>
  <si>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</si>
  <si>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</si>
  <si>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</si>
  <si>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</si>
  <si>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</si>
  <si>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</si>
  <si>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</si>
  <si>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</si>
  <si>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</si>
  <si>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</si>
  <si>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</si>
  <si>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</si>
  <si>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</si>
  <si>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</si>
  <si>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</si>
  <si>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</si>
  <si>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</si>
  <si>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</si>
  <si>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</si>
  <si>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</si>
  <si>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</si>
  <si>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</si>
  <si>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</si>
  <si>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</si>
  <si>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</si>
  <si>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</si>
  <si>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</si>
  <si>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</si>
  <si>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</si>
  <si>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</si>
  <si>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</si>
  <si>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</si>
  <si>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</si>
  <si>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</si>
  <si>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</si>
  <si>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</si>
  <si>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</si>
  <si>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</si>
  <si>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</si>
  <si>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</si>
  <si>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</si>
  <si>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</si>
  <si>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</si>
  <si>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</si>
  <si>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</si>
  <si>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</si>
  <si>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</si>
  <si>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</si>
  <si>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</si>
  <si>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</si>
  <si>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</si>
  <si>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</si>
  <si>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</si>
  <si>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</si>
  <si>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</si>
  <si>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</si>
  <si>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</si>
  <si>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</si>
  <si>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</si>
  <si>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</si>
  <si>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</si>
  <si>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</si>
  <si>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</si>
  <si>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</si>
  <si>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</si>
  <si>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</si>
  <si>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</si>
  <si>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</si>
  <si>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</si>
  <si>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</si>
  <si>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</si>
  <si>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</si>
  <si>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</si>
  <si>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</si>
  <si>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</si>
  <si>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</si>
  <si>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</si>
  <si>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</si>
  <si>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</si>
  <si>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</si>
  <si>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</si>
  <si>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</si>
  <si>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</si>
  <si>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</si>
  <si>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</si>
  <si>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</si>
  <si>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</si>
  <si>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</si>
  <si>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</si>
  <si>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</si>
  <si>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</si>
  <si>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</si>
  <si>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</si>
  <si>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</si>
  <si>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</si>
  <si>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</si>
  <si>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</si>
  <si>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</si>
  <si>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</si>
  <si>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</si>
  <si>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</si>
  <si>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</si>
  <si>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</si>
  <si>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</si>
  <si>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</si>
  <si>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</si>
  <si>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</si>
  <si>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</si>
  <si>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</si>
  <si>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</si>
  <si>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</si>
  <si>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</si>
  <si>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</si>
  <si>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</si>
  <si>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</si>
  <si>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</si>
  <si>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</si>
  <si>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</si>
  <si>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</si>
  <si>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</si>
  <si>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</si>
  <si>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</si>
  <si>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</si>
  <si>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</si>
  <si>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</si>
  <si>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</si>
  <si>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</si>
  <si>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</si>
  <si>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</si>
  <si>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</si>
  <si>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</si>
  <si>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</si>
  <si>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</si>
  <si>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</si>
  <si>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</si>
  <si>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</si>
  <si>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</si>
  <si>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</si>
  <si>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</si>
  <si>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</si>
  <si>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</si>
  <si>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</si>
  <si>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</si>
  <si>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</si>
  <si>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</si>
  <si>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</si>
  <si>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</si>
  <si>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</si>
  <si>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</si>
  <si>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</si>
  <si>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</si>
  <si>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</si>
  <si>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</si>
  <si>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</si>
  <si>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</si>
  <si>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</si>
  <si>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</si>
  <si>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</si>
  <si>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</si>
  <si>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</si>
  <si>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</si>
  <si>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</si>
  <si>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</si>
  <si>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</si>
  <si>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</si>
  <si>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</si>
  <si>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</si>
  <si>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</si>
  <si>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</si>
  <si>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</si>
  <si>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</si>
  <si>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</si>
  <si>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</si>
  <si>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</si>
  <si>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</si>
  <si>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</si>
  <si>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</si>
  <si>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</si>
  <si>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</si>
  <si>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</si>
  <si>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</si>
  <si>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</si>
  <si>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</si>
  <si>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</si>
  <si>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</si>
  <si>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</si>
  <si>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</si>
  <si>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</si>
  <si>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</si>
  <si>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</si>
  <si>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</si>
  <si>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</si>
  <si>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</si>
  <si>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</si>
  <si>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</si>
  <si>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</si>
  <si>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</si>
  <si>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</si>
  <si>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</si>
  <si>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</si>
  <si>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</si>
  <si>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</si>
  <si>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</si>
  <si>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</si>
  <si>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</si>
  <si>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</si>
  <si>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</si>
  <si>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</si>
  <si>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</si>
  <si>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</si>
  <si>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</si>
  <si>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</si>
  <si>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</si>
  <si>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</si>
  <si>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</si>
  <si>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</si>
  <si>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</si>
  <si>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</si>
  <si>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</si>
  <si>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</si>
  <si>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</si>
  <si>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</si>
  <si>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</si>
  <si>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</si>
  <si>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</si>
  <si>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</si>
  <si>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</si>
  <si>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</si>
  <si>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</si>
  <si>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</si>
  <si>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</si>
  <si>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</si>
  <si>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</si>
  <si>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</si>
  <si>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</si>
  <si>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</si>
  <si>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</si>
  <si>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</si>
  <si>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</si>
  <si>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</si>
  <si>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</si>
  <si>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</si>
  <si>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</si>
  <si>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</si>
  <si>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</si>
  <si>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</si>
  <si>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</si>
  <si>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</si>
  <si>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</si>
  <si>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</si>
  <si>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</si>
  <si>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</si>
  <si>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</si>
  <si>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</si>
  <si>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</si>
  <si>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</si>
  <si>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</si>
  <si>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</si>
  <si>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</si>
  <si>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</si>
  <si>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</si>
  <si>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</si>
  <si>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</si>
  <si>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</si>
  <si>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</si>
  <si>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</si>
  <si>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</si>
  <si>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</si>
  <si>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</si>
  <si>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</si>
  <si>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</si>
  <si>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</si>
  <si>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</si>
  <si>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</si>
  <si>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</si>
  <si>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</si>
  <si>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</si>
  <si>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</si>
  <si>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</si>
  <si>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</si>
  <si>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</si>
  <si>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</si>
  <si>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</si>
  <si>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</si>
  <si>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</si>
  <si>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</si>
  <si>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</si>
  <si>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</si>
  <si>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</si>
  <si>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</si>
  <si>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</si>
  <si>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</si>
  <si>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</si>
  <si>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</si>
  <si>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</si>
  <si>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</si>
  <si>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</si>
  <si>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</si>
  <si>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</si>
  <si>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</si>
  <si>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</si>
  <si>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</si>
  <si>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</si>
  <si>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</si>
  <si>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</si>
  <si>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</si>
  <si>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</si>
  <si>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</si>
  <si>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</si>
  <si>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</si>
  <si>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</si>
  <si>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</si>
  <si>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</si>
  <si>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</si>
  <si>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</si>
  <si>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</si>
  <si>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</si>
  <si>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</si>
  <si>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</si>
  <si>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</si>
  <si>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</si>
  <si>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</si>
  <si>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</si>
  <si>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</si>
  <si>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</si>
  <si>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</si>
  <si>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</si>
  <si>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</si>
  <si>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</si>
  <si>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</si>
  <si>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</si>
  <si>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</si>
  <si>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</si>
  <si>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</si>
  <si>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</si>
  <si>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</si>
  <si>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</si>
  <si>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</si>
  <si>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</si>
  <si>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</si>
  <si>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</si>
  <si>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</si>
  <si>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</si>
  <si>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</si>
  <si>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</si>
  <si>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</si>
  <si>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</si>
  <si>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</si>
  <si>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</si>
  <si>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</si>
  <si>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</si>
  <si>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</si>
  <si>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</si>
  <si>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</si>
  <si>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</si>
  <si>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</si>
  <si>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</si>
  <si>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</si>
  <si>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</si>
  <si>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</si>
  <si>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</si>
  <si>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</si>
  <si>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</si>
  <si>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</si>
  <si>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</si>
  <si>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</si>
  <si>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</si>
  <si>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</si>
  <si>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</si>
  <si>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</si>
  <si>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</si>
  <si>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</si>
  <si>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</si>
  <si>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</si>
  <si>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</si>
  <si>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</si>
  <si>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</si>
  <si>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</si>
  <si>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</si>
  <si>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</si>
  <si>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</si>
  <si>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</si>
  <si>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</si>
  <si>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</si>
  <si>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</si>
  <si>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</si>
  <si>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</si>
  <si>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</si>
  <si>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</si>
  <si>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</si>
  <si>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</si>
  <si>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</si>
  <si>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</si>
  <si>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</si>
  <si>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</si>
  <si>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</si>
  <si>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</si>
  <si>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</si>
  <si>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</si>
  <si>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</si>
  <si>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</si>
  <si>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</si>
  <si>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</si>
  <si>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</si>
  <si>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</si>
  <si>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</si>
  <si>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</si>
  <si>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</si>
  <si>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</si>
  <si>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</si>
  <si>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</si>
  <si>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</si>
  <si>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</si>
  <si>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</si>
  <si>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</si>
  <si>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</si>
  <si>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</si>
  <si>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</si>
  <si>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</si>
  <si>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</si>
  <si>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</si>
  <si>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</si>
  <si>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</si>
  <si>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</si>
  <si>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</si>
  <si>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</si>
  <si>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</si>
  <si>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</si>
  <si>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</si>
  <si>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</si>
  <si>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</si>
  <si>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</si>
  <si>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</si>
  <si>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</si>
  <si>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</si>
  <si>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</si>
  <si>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</si>
  <si>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</si>
  <si>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</si>
  <si>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</si>
  <si>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</si>
  <si>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</si>
  <si>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</si>
  <si>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</si>
  <si>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</si>
  <si>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</si>
  <si>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</si>
  <si>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</si>
  <si>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</si>
  <si>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</si>
  <si>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</si>
  <si>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</si>
  <si>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</si>
  <si>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</si>
  <si>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</si>
  <si>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</si>
  <si>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</si>
  <si>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</si>
  <si>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</si>
  <si>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</si>
  <si>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</si>
  <si>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</si>
  <si>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</si>
  <si>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</si>
  <si>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</si>
  <si>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</si>
  <si>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</si>
  <si>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</si>
  <si>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</si>
  <si>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</si>
  <si>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</si>
  <si>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</si>
  <si>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</si>
  <si>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</si>
  <si>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</si>
  <si>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</si>
  <si>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</si>
  <si>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</si>
  <si>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</si>
  <si>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</si>
  <si>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</si>
  <si>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</si>
  <si>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</si>
  <si>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</si>
  <si>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</si>
  <si>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</si>
  <si>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</si>
  <si>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</si>
  <si>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</si>
  <si>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</si>
  <si>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</si>
  <si>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</si>
  <si>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</si>
  <si>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</si>
  <si>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</si>
  <si>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</si>
  <si>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</si>
  <si>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</si>
  <si>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</si>
  <si>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</si>
  <si>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</si>
  <si>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</si>
  <si>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</si>
  <si>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</si>
  <si>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</si>
  <si>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</si>
  <si>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</si>
  <si>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</si>
  <si>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</si>
  <si>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</si>
  <si>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</si>
  <si>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</si>
  <si>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</si>
  <si>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</si>
  <si>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</si>
  <si>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</si>
  <si>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</si>
  <si>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</si>
  <si>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</si>
  <si>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</si>
  <si>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</si>
  <si>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</si>
  <si>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</si>
  <si>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</si>
  <si>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</si>
  <si>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</si>
  <si>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</si>
  <si>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</si>
  <si>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</si>
  <si>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</si>
  <si>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</si>
  <si>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</si>
  <si>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</si>
  <si>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</si>
  <si>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</si>
  <si>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</si>
  <si>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</si>
  <si>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</si>
  <si>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</si>
  <si>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</si>
  <si>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</si>
  <si>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</si>
  <si>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</si>
  <si>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</si>
  <si>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</si>
  <si>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</si>
  <si>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</si>
  <si>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</si>
  <si>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</si>
  <si>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</si>
  <si>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</si>
  <si>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</si>
  <si>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</si>
  <si>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</si>
  <si>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</si>
  <si>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</si>
  <si>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</si>
  <si>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</si>
  <si>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</si>
  <si>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</si>
  <si>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</si>
  <si>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</si>
  <si>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</si>
  <si>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</si>
  <si>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</si>
  <si>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</si>
  <si>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</si>
  <si>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</si>
  <si>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</si>
  <si>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</si>
  <si>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</si>
  <si>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</si>
  <si>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</si>
  <si>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</si>
  <si>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</si>
  <si>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</si>
  <si>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</si>
  <si>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</si>
  <si>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</si>
  <si>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</si>
  <si>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</si>
  <si>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</si>
  <si>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</si>
  <si>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</si>
  <si>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</si>
  <si>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</si>
  <si>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</si>
  <si>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</si>
  <si>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</si>
  <si>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</si>
  <si>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</si>
  <si>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</si>
  <si>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</si>
  <si>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</si>
  <si>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</si>
  <si>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</si>
  <si>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</si>
  <si>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</si>
  <si>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</si>
  <si>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</si>
  <si>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</si>
  <si>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</si>
  <si>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</si>
  <si>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</si>
  <si>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</si>
  <si>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</si>
  <si>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</si>
  <si>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</si>
  <si>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</si>
  <si>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</si>
  <si>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</si>
  <si>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</si>
  <si>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</si>
  <si>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</si>
  <si>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</si>
  <si>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</si>
  <si>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</si>
  <si>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</si>
  <si>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</si>
  <si>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</si>
  <si>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</si>
  <si>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</si>
  <si>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</si>
  <si>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</si>
  <si>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</si>
  <si>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</si>
  <si>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</si>
  <si>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</si>
  <si>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</si>
  <si>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</si>
  <si>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</si>
  <si>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</si>
  <si>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</si>
  <si>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</si>
  <si>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</si>
  <si>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</si>
  <si>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</si>
  <si>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</si>
  <si>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</si>
  <si>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</si>
  <si>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</si>
  <si>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</si>
  <si>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</si>
  <si>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</si>
  <si>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</si>
  <si>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</si>
  <si>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</si>
  <si>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</si>
  <si>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</si>
  <si>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</si>
  <si>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</si>
  <si>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</si>
  <si>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</si>
  <si>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</si>
  <si>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</si>
  <si>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</si>
  <si>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</si>
  <si>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</si>
  <si>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</si>
  <si>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</si>
  <si>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</si>
  <si>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</si>
  <si>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</si>
  <si>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</si>
  <si>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</si>
  <si>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</si>
  <si>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</si>
  <si>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</si>
  <si>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</si>
  <si>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</si>
  <si>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</si>
  <si>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</si>
  <si>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</si>
  <si>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</si>
  <si>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</si>
  <si>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</si>
  <si>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</si>
  <si>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</si>
  <si>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</si>
  <si>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</si>
  <si>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</si>
  <si>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</si>
  <si>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</si>
  <si>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</si>
  <si>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</si>
  <si>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</si>
  <si>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</si>
  <si>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</si>
  <si>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</si>
  <si>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</si>
  <si>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</si>
  <si>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</si>
  <si>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</si>
  <si>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</si>
  <si>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</si>
  <si>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</si>
  <si>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</si>
  <si>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</si>
  <si>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</si>
  <si>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</si>
  <si>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</si>
  <si>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</si>
  <si>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</si>
  <si>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</si>
  <si>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</si>
  <si>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</si>
  <si>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</si>
  <si>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</si>
  <si>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</si>
  <si>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</si>
  <si>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</si>
  <si>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</si>
  <si>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</si>
  <si>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</si>
  <si>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</si>
  <si>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</si>
  <si>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</si>
  <si>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</si>
  <si>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</si>
  <si>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</si>
  <si>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</si>
  <si>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</si>
  <si>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</si>
  <si>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</si>
  <si>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</si>
  <si>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</si>
  <si>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</si>
  <si>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</si>
  <si>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</si>
  <si>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</si>
  <si>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</si>
  <si>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</si>
  <si>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</si>
  <si>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</si>
  <si>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</si>
  <si>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</si>
  <si>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</si>
  <si>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</si>
  <si>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</si>
  <si>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</si>
  <si>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</si>
  <si>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</si>
  <si>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</si>
  <si>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</si>
  <si>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</si>
  <si>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</si>
  <si>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</si>
  <si>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</si>
  <si>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</si>
  <si>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</si>
  <si>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</si>
  <si>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</si>
  <si>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</si>
  <si>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</si>
  <si>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</si>
  <si>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</si>
  <si>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</si>
  <si>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</si>
  <si>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</si>
  <si>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</si>
  <si>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</si>
  <si>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</si>
  <si>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</si>
  <si>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</si>
  <si>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</si>
  <si>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</si>
  <si>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</si>
  <si>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</si>
  <si>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</si>
  <si>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</si>
  <si>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</si>
  <si>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</si>
  <si>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</si>
  <si>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</si>
  <si>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</si>
  <si>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</si>
  <si>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</si>
  <si>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</si>
  <si>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</si>
  <si>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</si>
  <si>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</si>
  <si>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</si>
  <si>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</si>
  <si>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</si>
  <si>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</si>
  <si>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</si>
  <si>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</si>
  <si>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</si>
  <si>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</si>
  <si>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</si>
  <si>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</si>
  <si>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</si>
  <si>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</si>
  <si>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</si>
  <si>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</si>
  <si>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</si>
  <si>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</si>
  <si>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</si>
  <si>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</si>
  <si>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</si>
  <si>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</si>
  <si>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</si>
  <si>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</si>
  <si>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</si>
  <si>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</si>
  <si>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</si>
  <si>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</si>
  <si>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</si>
  <si>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</si>
  <si>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</si>
  <si>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</si>
  <si>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</si>
  <si>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</si>
  <si>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</si>
  <si>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</si>
  <si>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</si>
  <si>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</si>
  <si>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</si>
  <si>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</si>
  <si>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</si>
  <si>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</si>
  <si>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</si>
  <si>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</si>
  <si>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</si>
  <si>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</si>
  <si>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</si>
  <si>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</si>
  <si>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</si>
  <si>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</si>
  <si>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</si>
  <si>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</si>
  <si>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</si>
  <si>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</si>
  <si>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</si>
  <si>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</si>
  <si>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</si>
  <si>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</si>
  <si>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</si>
  <si>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</si>
  <si>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</si>
  <si>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</si>
  <si>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</si>
  <si>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</si>
  <si>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</si>
  <si>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</si>
  <si>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</si>
  <si>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</si>
  <si>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</si>
  <si>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</si>
  <si>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</si>
  <si>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</si>
  <si>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</si>
  <si>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</si>
  <si>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</si>
  <si>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</si>
  <si>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</si>
  <si>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</si>
  <si>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</si>
  <si>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</si>
  <si>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</si>
  <si>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</si>
  <si>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</si>
  <si>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</si>
  <si>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</si>
  <si>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</si>
  <si>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</si>
  <si>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</si>
  <si>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</si>
  <si>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</si>
  <si>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</si>
  <si>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</si>
  <si>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</si>
  <si>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</si>
  <si>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</si>
  <si>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</si>
  <si>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</si>
  <si>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</si>
  <si>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</si>
  <si>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</si>
  <si>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</si>
  <si>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</si>
  <si>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</si>
  <si>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</si>
  <si>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</si>
  <si>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</si>
  <si>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</si>
  <si>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</si>
  <si>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</si>
  <si>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</si>
  <si>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</si>
  <si>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</si>
  <si>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</si>
  <si>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</si>
  <si>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</si>
  <si>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</si>
  <si>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</si>
  <si>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</si>
  <si>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</si>
  <si>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</si>
  <si>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</si>
  <si>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</si>
  <si>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</si>
  <si>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</si>
  <si>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</si>
  <si>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</si>
  <si>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</si>
  <si>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</si>
  <si>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</si>
  <si>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</si>
  <si>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</si>
  <si>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</si>
  <si>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</si>
  <si>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</si>
  <si>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</si>
  <si>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</si>
  <si>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</si>
  <si>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</si>
  <si>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</si>
  <si>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</si>
  <si>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</si>
  <si>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</si>
  <si>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</si>
  <si>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</si>
  <si>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</si>
  <si>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</si>
  <si>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</si>
  <si>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</si>
  <si>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</si>
  <si>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</si>
  <si>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</si>
  <si>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</si>
  <si>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</si>
  <si>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</si>
  <si>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</si>
  <si>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</si>
  <si>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</si>
  <si>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</si>
  <si>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</si>
  <si>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</si>
  <si>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</si>
  <si>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</si>
  <si>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</si>
  <si>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</si>
  <si>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</si>
  <si>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</si>
  <si>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</si>
  <si>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</si>
  <si>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</si>
  <si>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</si>
  <si>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</si>
  <si>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</si>
  <si>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</si>
  <si>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</si>
  <si>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</si>
  <si>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</si>
  <si>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</si>
  <si>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</si>
  <si>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</si>
  <si>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</si>
  <si>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</si>
  <si>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</si>
  <si>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</si>
  <si>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</si>
  <si>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</si>
  <si>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</si>
  <si>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</si>
  <si>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</si>
  <si>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</si>
  <si>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</si>
  <si>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</si>
  <si>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</si>
  <si>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</si>
  <si>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</si>
  <si>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</si>
  <si>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</si>
  <si>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</si>
  <si>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</si>
  <si>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</si>
  <si>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</si>
  <si>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</si>
  <si>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</si>
  <si>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</si>
  <si>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</si>
  <si>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</si>
  <si>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</si>
  <si>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</si>
  <si>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</si>
  <si>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</si>
  <si>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</si>
  <si>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</si>
  <si>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</si>
  <si>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</si>
  <si>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</si>
  <si>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</si>
  <si>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</si>
  <si>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</si>
  <si>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</si>
  <si>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</si>
  <si>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</si>
  <si>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</si>
  <si>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</si>
  <si>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</si>
  <si>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</si>
  <si>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</si>
  <si>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</si>
  <si>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</si>
  <si>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</si>
  <si>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</si>
  <si>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</si>
  <si>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</si>
  <si>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</si>
  <si>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</si>
  <si>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</si>
  <si>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</si>
  <si>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</si>
  <si>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</si>
  <si>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</si>
  <si>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</si>
  <si>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</si>
  <si>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</si>
  <si>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</si>
  <si>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</si>
  <si>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</si>
  <si>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</si>
  <si>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</si>
  <si>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</si>
  <si>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</si>
  <si>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</si>
  <si>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</si>
  <si>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</si>
  <si>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</si>
  <si>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</si>
  <si>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</si>
  <si>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</si>
  <si>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</si>
  <si>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</si>
  <si>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</si>
  <si>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</si>
  <si>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</si>
  <si>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</si>
  <si>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</si>
  <si>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</si>
  <si>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</si>
  <si>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</si>
  <si>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</si>
  <si>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</si>
  <si>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</si>
  <si>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</si>
  <si>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</si>
  <si>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</si>
  <si>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</si>
  <si>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</si>
  <si>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</si>
  <si>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</si>
  <si>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</si>
  <si>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</si>
  <si>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</si>
  <si>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</si>
  <si>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</si>
  <si>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</si>
  <si>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</si>
  <si>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</si>
  <si>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</si>
  <si>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</si>
  <si>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</si>
  <si>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</si>
  <si>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</si>
  <si>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</si>
  <si>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</si>
  <si>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</si>
  <si>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</si>
  <si>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</si>
  <si>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</si>
  <si>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</si>
  <si>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</si>
  <si>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</si>
  <si>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</si>
  <si>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</si>
  <si>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</si>
  <si>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</si>
  <si>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</si>
  <si>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</si>
  <si>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</si>
  <si>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</si>
  <si>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</si>
  <si>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</si>
  <si>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</si>
  <si>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</si>
  <si>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</si>
  <si>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</si>
  <si>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</si>
  <si>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</si>
  <si>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</si>
  <si>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</si>
  <si>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</si>
  <si>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</si>
  <si>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</si>
  <si>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</si>
  <si>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</si>
  <si>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</si>
  <si>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</si>
  <si>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</si>
  <si>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</si>
  <si>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</si>
  <si>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</si>
  <si>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</si>
  <si>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</si>
  <si>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</si>
  <si>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</si>
  <si>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</si>
  <si>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</si>
  <si>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</si>
  <si>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</si>
  <si>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</si>
  <si>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</si>
  <si>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</si>
  <si>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</si>
  <si>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</si>
  <si>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</si>
  <si>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</si>
  <si>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</si>
  <si>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</si>
  <si>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</si>
  <si>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</si>
  <si>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</si>
  <si>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</si>
  <si>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</si>
  <si>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</si>
  <si>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</si>
  <si>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</si>
  <si>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</si>
  <si>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</si>
  <si>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</si>
  <si>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</si>
  <si>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</si>
  <si>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</si>
  <si>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</si>
  <si>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</si>
  <si>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</si>
  <si>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</si>
  <si>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</si>
  <si>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</si>
  <si>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</si>
  <si>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</si>
  <si>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</si>
  <si>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</si>
  <si>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</si>
  <si>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</si>
  <si>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</si>
  <si>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</si>
  <si>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</si>
  <si>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</si>
  <si>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</si>
  <si>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</si>
  <si>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</si>
  <si>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</si>
  <si>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</si>
  <si>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</si>
  <si>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</si>
  <si>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</si>
  <si>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</si>
  <si>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</si>
  <si>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</si>
  <si>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</si>
  <si>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</si>
  <si>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</si>
  <si>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</si>
  <si>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</si>
  <si>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</si>
  <si>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</si>
  <si>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</si>
  <si>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</si>
  <si>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</si>
  <si>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</si>
  <si>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</si>
  <si>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</si>
  <si>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</si>
  <si>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</si>
  <si>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</si>
  <si>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</si>
  <si>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</si>
  <si>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</si>
  <si>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</si>
  <si>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</si>
  <si>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</si>
  <si>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</si>
  <si>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</si>
  <si>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</si>
  <si>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</si>
  <si>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</si>
  <si>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</si>
  <si>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</si>
  <si>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</si>
  <si>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</si>
  <si>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</si>
  <si>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</si>
  <si>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</si>
  <si>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</si>
  <si>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</si>
  <si>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</si>
  <si>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</si>
  <si>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</si>
  <si>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</si>
  <si>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</si>
  <si>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</si>
  <si>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</si>
  <si>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</si>
  <si>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</si>
  <si>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</si>
  <si>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</si>
  <si>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</si>
  <si>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</si>
  <si>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</si>
  <si>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</si>
  <si>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</si>
  <si>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</si>
  <si>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</si>
  <si>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</si>
  <si>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</si>
  <si>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</si>
  <si>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</si>
  <si>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</si>
  <si>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</si>
  <si>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</si>
  <si>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</si>
  <si>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</si>
  <si>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</si>
  <si>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</si>
  <si>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</si>
  <si>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</si>
  <si>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</si>
  <si>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</si>
  <si>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</si>
  <si>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</si>
  <si>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</si>
  <si>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</si>
  <si>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</si>
  <si>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</si>
  <si>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</si>
  <si>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</si>
  <si>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</si>
  <si>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</si>
  <si>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</si>
  <si>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</si>
  <si>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</si>
  <si>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</si>
  <si>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</si>
  <si>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</si>
  <si>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</si>
  <si>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</si>
  <si>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</si>
  <si>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</si>
  <si>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</si>
  <si>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</si>
  <si>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</si>
  <si>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</si>
  <si>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</si>
  <si>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</si>
  <si>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</si>
  <si>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</si>
  <si>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</si>
  <si>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</si>
  <si>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</si>
  <si>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</si>
  <si>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</si>
  <si>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</si>
  <si>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</si>
  <si>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</si>
  <si>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</si>
  <si>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</si>
  <si>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</si>
  <si>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</si>
  <si>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</si>
  <si>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</si>
  <si>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</si>
  <si>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</si>
  <si>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</si>
  <si>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</si>
  <si>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</si>
  <si>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</si>
  <si>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</si>
  <si>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</si>
  <si>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</si>
  <si>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</si>
  <si>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</si>
  <si>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</si>
  <si>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</si>
  <si>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</si>
  <si>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</si>
  <si>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</si>
  <si>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</si>
  <si>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</si>
  <si>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</si>
  <si>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</si>
  <si>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</si>
  <si>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</si>
  <si>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</si>
  <si>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</si>
  <si>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</si>
  <si>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</si>
  <si>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</si>
  <si>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</si>
  <si>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</si>
  <si>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</si>
  <si>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</si>
  <si>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</si>
  <si>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</si>
  <si>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</si>
  <si>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</si>
  <si>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</si>
  <si>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</si>
  <si>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</si>
  <si>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</si>
  <si>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</si>
  <si>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</si>
  <si>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</si>
  <si>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</si>
  <si>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</si>
  <si>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</si>
  <si>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</si>
  <si>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</si>
  <si>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</si>
  <si>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</si>
  <si>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</si>
  <si>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</si>
  <si>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</si>
  <si>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</si>
  <si>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</si>
  <si>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</si>
  <si>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</si>
  <si>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</si>
  <si>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</si>
  <si>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</si>
  <si>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</si>
  <si>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</si>
  <si>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</si>
  <si>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</si>
  <si>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</si>
  <si>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</si>
  <si>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</si>
  <si>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</si>
  <si>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</si>
  <si>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</si>
  <si>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</si>
  <si>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</si>
  <si>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</si>
  <si>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</si>
  <si>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</si>
  <si>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</si>
  <si>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</si>
  <si>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</si>
  <si>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</si>
  <si>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</si>
  <si>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</si>
  <si>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</si>
  <si>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</si>
  <si>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</si>
  <si>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</si>
  <si>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</si>
  <si>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</si>
  <si>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</si>
  <si>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</si>
  <si>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</si>
  <si>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</si>
  <si>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</si>
  <si>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</si>
  <si>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</si>
  <si>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</si>
  <si>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</si>
  <si>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</si>
  <si>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</si>
  <si>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</si>
  <si>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</si>
  <si>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</si>
  <si>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</si>
  <si>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</si>
  <si>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</si>
  <si>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</si>
  <si>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</si>
  <si>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</si>
  <si>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</si>
  <si>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</si>
  <si>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</si>
  <si>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</si>
  <si>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</si>
  <si>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</si>
  <si>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</si>
  <si>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</si>
  <si>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</si>
  <si>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</si>
  <si>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</si>
  <si>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</si>
  <si>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</si>
  <si>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</si>
  <si>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</si>
  <si>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</si>
  <si>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</si>
  <si>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</si>
  <si>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</si>
  <si>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</si>
  <si>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</si>
  <si>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</si>
  <si>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</si>
  <si>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</si>
  <si>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</si>
  <si>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</si>
  <si>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</si>
  <si>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</si>
  <si>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</si>
  <si>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</si>
  <si>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</si>
  <si>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</si>
  <si>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</si>
  <si>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</si>
  <si>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</si>
  <si>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</si>
  <si>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</si>
  <si>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</si>
  <si>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</si>
  <si>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</si>
  <si>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</si>
  <si>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</si>
  <si>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</si>
  <si>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</si>
  <si>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</si>
  <si>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</si>
  <si>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</si>
  <si>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</si>
  <si>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</si>
  <si>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</si>
  <si>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</si>
  <si>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</si>
  <si>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</si>
  <si>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</si>
  <si>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</si>
  <si>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</si>
  <si>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</si>
  <si>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</si>
  <si>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</si>
  <si>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</si>
  <si>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</si>
  <si>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</si>
  <si>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</si>
  <si>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</si>
  <si>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</si>
  <si>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</si>
  <si>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</si>
  <si>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</si>
  <si>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</si>
  <si>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</si>
  <si>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</si>
  <si>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</si>
  <si>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</si>
  <si>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</si>
  <si>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</si>
  <si>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</si>
  <si>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</si>
  <si>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</si>
  <si>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</si>
  <si>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</si>
  <si>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</si>
  <si>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</si>
  <si>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</si>
  <si>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</si>
  <si>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</si>
  <si>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</si>
  <si>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</si>
  <si>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</si>
  <si>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</si>
  <si>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</si>
  <si>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</si>
  <si>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</si>
  <si>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</si>
  <si>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</si>
  <si>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</si>
  <si>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</si>
  <si>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</si>
  <si>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</si>
  <si>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</si>
  <si>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</si>
  <si>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</si>
  <si>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</si>
  <si>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</si>
  <si>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</si>
  <si>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</si>
  <si>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</si>
  <si>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</si>
  <si>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</si>
  <si>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</si>
  <si>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</si>
  <si>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</si>
  <si>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</si>
  <si>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</si>
  <si>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</si>
  <si>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</si>
  <si>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</si>
  <si>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</si>
  <si>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</si>
  <si>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</si>
  <si>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</si>
  <si>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</si>
  <si>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</si>
  <si>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</si>
  <si>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</si>
  <si>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</si>
  <si>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</si>
  <si>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</si>
  <si>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</si>
  <si>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</si>
  <si>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</si>
  <si>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</si>
  <si>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</si>
  <si>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</si>
  <si>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</si>
  <si>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</si>
  <si>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</si>
  <si>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</si>
  <si>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</si>
  <si>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</si>
  <si>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</si>
  <si>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</si>
  <si>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</si>
  <si>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</si>
  <si>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</si>
  <si>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</si>
  <si>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</si>
  <si>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</si>
  <si>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</si>
  <si>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</si>
  <si>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</si>
  <si>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</si>
  <si>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</si>
  <si>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</si>
  <si>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</si>
  <si>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</si>
  <si>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</si>
  <si>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</si>
  <si>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</si>
  <si>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</si>
  <si>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</si>
  <si>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</si>
  <si>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</si>
  <si>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</si>
  <si>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</si>
  <si>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</si>
  <si>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</si>
  <si>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</si>
  <si>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</si>
  <si>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</si>
  <si>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</si>
  <si>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</si>
  <si>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</si>
  <si>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</si>
  <si>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</si>
  <si>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</si>
  <si>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</si>
  <si>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</si>
  <si>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</si>
  <si>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</si>
  <si>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</si>
  <si>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</si>
  <si>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</si>
  <si>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</si>
  <si>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</si>
  <si>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</si>
  <si>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</si>
  <si>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</si>
  <si>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</si>
  <si>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</si>
  <si>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</si>
  <si>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</si>
  <si>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</si>
  <si>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</si>
  <si>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</si>
  <si>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</si>
  <si>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</si>
  <si>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</si>
  <si>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</si>
  <si>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</si>
  <si>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</si>
  <si>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</si>
  <si>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</si>
  <si>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</si>
  <si>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</si>
  <si>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</si>
  <si>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</si>
  <si>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</si>
  <si>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</si>
  <si>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</si>
  <si>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</si>
  <si>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</si>
  <si>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</si>
  <si>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</si>
  <si>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</si>
  <si>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</si>
  <si>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</si>
  <si>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</si>
  <si>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</si>
  <si>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</si>
  <si>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</si>
  <si>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</si>
  <si>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</si>
  <si>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</si>
  <si>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</si>
  <si>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</si>
  <si>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</si>
  <si>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</si>
  <si>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</si>
  <si>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</si>
  <si>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</si>
  <si>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</si>
  <si>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</si>
  <si>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</si>
  <si>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</si>
  <si>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</si>
  <si>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</si>
  <si>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</si>
  <si>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</si>
  <si>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</si>
  <si>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</si>
  <si>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</si>
  <si>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</si>
  <si>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</si>
  <si>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</si>
  <si>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</si>
  <si>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</si>
  <si>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</si>
  <si>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</si>
  <si>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</si>
  <si>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</si>
  <si>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</si>
  <si>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</si>
  <si>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</si>
  <si>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</si>
  <si>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</si>
  <si>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</si>
  <si>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</si>
  <si>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</si>
  <si>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</si>
  <si>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</si>
  <si>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</si>
  <si>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</si>
  <si>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</si>
  <si>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</si>
  <si>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</si>
  <si>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</si>
  <si>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</si>
  <si>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</si>
  <si>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</si>
  <si>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</si>
  <si>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</si>
  <si>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</si>
  <si>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</si>
  <si>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</si>
  <si>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</si>
  <si>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</si>
  <si>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</si>
  <si>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</si>
  <si>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</si>
  <si>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</si>
  <si>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</si>
  <si>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</si>
  <si>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</si>
  <si>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</si>
  <si>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</si>
  <si>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</si>
  <si>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</si>
  <si>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</si>
  <si>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</si>
  <si>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</si>
  <si>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</si>
  <si>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</si>
  <si>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</si>
  <si>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</si>
  <si>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</si>
  <si>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</si>
  <si>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</si>
  <si>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</si>
  <si>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</si>
  <si>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</si>
  <si>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</si>
  <si>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</si>
  <si>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</si>
  <si>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</si>
  <si>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</si>
  <si>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</si>
  <si>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</si>
  <si>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</si>
  <si>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</si>
  <si>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</si>
  <si>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</si>
  <si>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</si>
  <si>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</si>
  <si>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</si>
  <si>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</si>
  <si>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</si>
  <si>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</si>
  <si>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</si>
  <si>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</si>
  <si>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</si>
  <si>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</si>
  <si>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</si>
  <si>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</si>
  <si>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</si>
  <si>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</si>
  <si>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</si>
  <si>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</si>
  <si>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</si>
  <si>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</si>
  <si>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</si>
  <si>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</si>
  <si>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</si>
  <si>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</si>
  <si>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</si>
  <si>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</si>
  <si>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</si>
  <si>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</si>
  <si>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</si>
  <si>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</si>
  <si>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</si>
  <si>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</si>
  <si>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</si>
  <si>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</si>
  <si>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</si>
  <si>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</si>
  <si>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</si>
  <si>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</si>
  <si>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</si>
  <si>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</si>
  <si>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</si>
  <si>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</si>
  <si>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</si>
  <si>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</si>
  <si>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</si>
  <si>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</si>
  <si>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</si>
  <si>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</si>
  <si>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</si>
  <si>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</si>
  <si>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</si>
  <si>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</si>
  <si>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</si>
  <si>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</si>
  <si>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</si>
  <si>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</si>
  <si>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</si>
  <si>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</si>
  <si>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</si>
  <si>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</si>
  <si>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</si>
  <si>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</si>
  <si>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</si>
  <si>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</si>
  <si>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</si>
  <si>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</si>
  <si>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</si>
  <si>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</si>
  <si>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</si>
  <si>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</si>
  <si>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</si>
  <si>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</si>
  <si>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</si>
  <si>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</si>
  <si>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</si>
  <si>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</si>
  <si>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</si>
  <si>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</si>
  <si>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</si>
  <si>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</si>
  <si>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</si>
  <si>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</si>
  <si>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</si>
  <si>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</si>
  <si>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</si>
  <si>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</si>
  <si>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</si>
  <si>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</si>
  <si>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</si>
  <si>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</si>
  <si>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</si>
  <si>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</si>
  <si>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</si>
  <si>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</si>
  <si>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</si>
  <si>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</si>
  <si>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</si>
  <si>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</si>
  <si>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</si>
  <si>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</si>
  <si>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</si>
  <si>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</si>
  <si>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</si>
  <si>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</si>
  <si>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</si>
  <si>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</si>
  <si>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</si>
  <si>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</si>
  <si>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</si>
  <si>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</si>
  <si>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</si>
  <si>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</si>
  <si>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</si>
  <si>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</si>
  <si>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</si>
  <si>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</si>
  <si>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</si>
  <si>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</si>
  <si>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</si>
  <si>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</si>
  <si>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</si>
  <si>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</si>
  <si>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</si>
  <si>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</si>
  <si>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</si>
  <si>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</si>
  <si>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</si>
  <si>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</si>
  <si>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</si>
  <si>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</si>
  <si>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</si>
  <si>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</si>
  <si>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</si>
  <si>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</si>
  <si>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</si>
  <si>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</si>
  <si>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</si>
  <si>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</si>
  <si>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</si>
  <si>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</si>
  <si>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</si>
  <si>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</si>
  <si>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</si>
  <si>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</si>
  <si>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</si>
  <si>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</si>
  <si>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</si>
  <si>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</si>
  <si>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</si>
  <si>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</si>
  <si>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</si>
  <si>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</si>
  <si>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</si>
  <si>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</si>
  <si>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</si>
  <si>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</si>
  <si>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</si>
  <si>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</si>
  <si>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</si>
  <si>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</si>
  <si>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</si>
  <si>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</si>
  <si>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</si>
  <si>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</si>
  <si>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</si>
  <si>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</si>
  <si>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</si>
  <si>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</si>
  <si>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</si>
  <si>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</si>
  <si>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</si>
  <si>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</si>
  <si>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</si>
  <si>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</si>
  <si>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</si>
  <si>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</si>
  <si>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</si>
  <si>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</si>
  <si>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</si>
  <si>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</si>
  <si>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</si>
  <si>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</si>
  <si>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</si>
  <si>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</si>
  <si>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</si>
  <si>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</si>
  <si>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</si>
  <si>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</si>
  <si>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</si>
  <si>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</si>
  <si>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</si>
  <si>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</si>
  <si>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</si>
  <si>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</si>
  <si>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</si>
  <si>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</si>
  <si>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</si>
  <si>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</si>
  <si>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</si>
  <si>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</si>
  <si>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</si>
  <si>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</si>
  <si>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</si>
  <si>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</si>
  <si>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</si>
  <si>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</si>
  <si>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</si>
  <si>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</si>
  <si>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</si>
  <si>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</si>
  <si>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</si>
  <si>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</si>
  <si>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</si>
  <si>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</si>
  <si>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</si>
  <si>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</si>
  <si>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</si>
  <si>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</si>
  <si>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</si>
  <si>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</si>
  <si>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</si>
  <si>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</si>
  <si>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</si>
  <si>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</si>
  <si>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</si>
  <si>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</si>
  <si>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</si>
  <si>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</si>
  <si>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</si>
  <si>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</si>
  <si>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</si>
  <si>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</si>
  <si>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</si>
  <si>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</si>
  <si>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</si>
  <si>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</si>
  <si>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</si>
  <si>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</si>
  <si>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</si>
  <si>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</si>
  <si>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</si>
  <si>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</si>
  <si>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</si>
  <si>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</si>
  <si>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</si>
  <si>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</si>
  <si>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</si>
  <si>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</si>
  <si>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</si>
  <si>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</si>
  <si>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</si>
  <si>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</si>
  <si>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</si>
  <si>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</si>
  <si>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</si>
  <si>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</si>
  <si>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</si>
  <si>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</si>
  <si>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</si>
  <si>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</si>
  <si>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</si>
  <si>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</si>
  <si>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</si>
  <si>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</si>
  <si>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</si>
  <si>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</si>
  <si>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</si>
  <si>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</si>
  <si>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</si>
  <si>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</si>
  <si>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</si>
  <si>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</si>
  <si>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</si>
  <si>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</si>
  <si>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</si>
  <si>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</si>
  <si>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</si>
  <si>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</si>
  <si>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</si>
  <si>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</si>
  <si>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</si>
  <si>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</si>
  <si>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</si>
  <si>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</si>
  <si>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</si>
  <si>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</si>
  <si>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</si>
  <si>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</si>
  <si>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</si>
  <si>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</si>
  <si>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</si>
  <si>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</si>
  <si>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</si>
  <si>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</si>
  <si>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</si>
  <si>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</si>
  <si>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</si>
  <si>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</si>
  <si>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</si>
  <si>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</si>
  <si>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</si>
  <si>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</si>
  <si>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</si>
  <si>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</si>
  <si>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</si>
  <si>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</si>
  <si>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</si>
  <si>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</si>
  <si>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</si>
  <si>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</si>
  <si>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</si>
  <si>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</si>
  <si>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</si>
  <si>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</si>
  <si>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</si>
  <si>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</si>
  <si>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</si>
  <si>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</si>
  <si>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</si>
  <si>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</si>
  <si>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</si>
  <si>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</si>
  <si>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</si>
  <si>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</si>
  <si>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</si>
  <si>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</si>
  <si>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</si>
  <si>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</si>
  <si>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</si>
  <si>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</si>
  <si>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</si>
  <si>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</si>
  <si>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</si>
  <si>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</si>
  <si>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</si>
  <si>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</si>
  <si>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</si>
  <si>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</si>
  <si>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</si>
  <si>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</si>
  <si>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</si>
  <si>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</si>
  <si>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</si>
  <si>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</si>
  <si>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</si>
  <si>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</si>
  <si>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</si>
  <si>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</si>
  <si>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</si>
  <si>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</si>
  <si>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</si>
  <si>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</si>
  <si>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</si>
  <si>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</si>
  <si>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</si>
  <si>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</si>
  <si>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</si>
  <si>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</si>
  <si>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</si>
  <si>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</si>
  <si>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</si>
  <si>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</si>
  <si>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</si>
  <si>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</si>
  <si>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</si>
  <si>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</si>
  <si>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</si>
  <si>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</si>
  <si>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</si>
  <si>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</si>
  <si>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</si>
  <si>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</si>
  <si>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</si>
  <si>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</si>
  <si>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</si>
  <si>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</si>
  <si>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</si>
  <si>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</si>
  <si>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</si>
  <si>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</si>
  <si>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</si>
  <si>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</si>
  <si>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</si>
  <si>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</si>
  <si>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</si>
  <si>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</si>
  <si>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</si>
  <si>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</si>
  <si>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</si>
  <si>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</si>
  <si>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</si>
  <si>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</si>
  <si>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</si>
  <si>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</si>
  <si>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</si>
  <si>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</si>
  <si>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</si>
  <si>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</si>
  <si>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</si>
  <si>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</si>
  <si>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</si>
  <si>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</si>
  <si>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</si>
  <si>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</si>
  <si>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</si>
  <si>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</si>
  <si>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</si>
  <si>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</si>
  <si>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</si>
  <si>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</si>
  <si>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</si>
  <si>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</si>
  <si>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</si>
  <si>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</si>
  <si>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</si>
  <si>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</si>
  <si>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</si>
  <si>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</si>
  <si>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</si>
  <si>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</si>
  <si>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</si>
  <si>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</si>
  <si>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</si>
  <si>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</si>
  <si>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</si>
  <si>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</si>
  <si>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</si>
  <si>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</si>
  <si>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</si>
  <si>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</si>
  <si>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</si>
  <si>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</si>
  <si>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</si>
  <si>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</si>
  <si>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</si>
  <si>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</si>
  <si>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</si>
  <si>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</si>
  <si>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</si>
  <si>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</si>
  <si>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</si>
  <si>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</si>
  <si>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</si>
  <si>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</si>
  <si>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</si>
  <si>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</si>
  <si>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</si>
  <si>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</si>
  <si>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</si>
  <si>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</si>
  <si>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</si>
  <si>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</si>
  <si>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</si>
  <si>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</si>
  <si>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</si>
  <si>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</si>
  <si>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</si>
  <si>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</si>
  <si>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</si>
  <si>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</si>
  <si>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</si>
  <si>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</si>
  <si>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</si>
  <si>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</si>
  <si>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</si>
  <si>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</si>
  <si>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</si>
  <si>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</si>
  <si>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</si>
  <si>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</si>
  <si>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</si>
  <si>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</si>
  <si>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</si>
  <si>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</si>
  <si>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</si>
  <si>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</si>
  <si>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</si>
  <si>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</si>
  <si>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</si>
  <si>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</si>
  <si>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</si>
  <si>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</si>
  <si>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</si>
  <si>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</si>
  <si>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</si>
  <si>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</si>
  <si>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</si>
  <si>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</si>
  <si>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</si>
  <si>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</si>
  <si>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</si>
  <si>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</si>
  <si>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</si>
  <si>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</si>
  <si>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</si>
  <si>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</si>
  <si>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</si>
  <si>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</si>
  <si>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</si>
  <si>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</si>
  <si>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</si>
  <si>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</si>
  <si>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</si>
  <si>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</si>
  <si>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</si>
  <si>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</si>
  <si>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</si>
  <si>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</si>
  <si>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</si>
  <si>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</si>
  <si>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</si>
  <si>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</si>
  <si>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</si>
  <si>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</si>
  <si>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</si>
  <si>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</si>
  <si>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</si>
  <si>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</si>
  <si>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</si>
  <si>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</si>
  <si>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</si>
  <si>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</si>
  <si>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</si>
  <si>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</si>
  <si>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</si>
  <si>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</si>
  <si>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</si>
  <si>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</si>
  <si>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</si>
  <si>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</si>
  <si>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</si>
  <si>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</si>
  <si>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</si>
  <si>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</si>
  <si>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</si>
  <si>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</si>
  <si>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</si>
  <si>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</si>
  <si>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</si>
  <si>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</si>
  <si>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</si>
  <si>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</si>
  <si>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</si>
  <si>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</si>
  <si>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</si>
  <si>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</si>
  <si>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</si>
  <si>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</si>
  <si>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</si>
  <si>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</si>
  <si>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</si>
  <si>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</si>
  <si>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</si>
  <si>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</si>
  <si>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</si>
  <si>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</si>
  <si>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</si>
  <si>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</si>
  <si>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</si>
  <si>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</si>
  <si>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</si>
  <si>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</si>
  <si>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</si>
  <si>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</si>
  <si>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</si>
  <si>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</si>
  <si>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</si>
  <si>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</si>
  <si>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</si>
  <si>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</si>
  <si>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</si>
  <si>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</si>
  <si>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</si>
  <si>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</si>
  <si>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</si>
  <si>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</si>
  <si>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</si>
  <si>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</si>
  <si>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</si>
  <si>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</si>
  <si>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</si>
  <si>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</si>
  <si>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</si>
  <si>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</si>
  <si>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</si>
  <si>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</si>
  <si>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</si>
  <si>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</si>
  <si>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</si>
  <si>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</si>
  <si>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</si>
  <si>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</si>
  <si>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</si>
  <si>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</si>
  <si>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</si>
  <si>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</si>
  <si>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</si>
  <si>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</si>
  <si>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</si>
  <si>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</si>
  <si>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</si>
  <si>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</si>
  <si>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</si>
  <si>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</si>
  <si>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</si>
  <si>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</si>
  <si>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</si>
  <si>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</si>
  <si>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</si>
  <si>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</si>
  <si>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</si>
  <si>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</si>
  <si>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</si>
  <si>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</si>
  <si>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</si>
  <si>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</si>
  <si>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</si>
  <si>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</si>
  <si>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</si>
  <si>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</si>
  <si>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</si>
  <si>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</si>
  <si>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</si>
  <si>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</si>
  <si>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</si>
  <si>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</si>
  <si>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</si>
  <si>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</si>
  <si>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</si>
  <si>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</si>
  <si>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</si>
  <si>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</si>
  <si>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</si>
  <si>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</si>
  <si>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</si>
  <si>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</si>
  <si>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</si>
  <si>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</si>
  <si>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</si>
  <si>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</si>
  <si>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</si>
  <si>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</si>
  <si>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</si>
  <si>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</si>
  <si>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</si>
  <si>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</si>
  <si>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</si>
  <si>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</si>
  <si>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</si>
  <si>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</si>
  <si>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</si>
  <si>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</si>
  <si>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</si>
  <si>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</si>
  <si>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</si>
  <si>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</si>
  <si>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</si>
  <si>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</si>
  <si>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</si>
  <si>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</si>
  <si>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</si>
  <si>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</si>
  <si>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</si>
  <si>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</si>
  <si>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</si>
  <si>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</si>
  <si>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</si>
  <si>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</si>
  <si>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</si>
  <si>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</si>
  <si>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</si>
  <si>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</si>
  <si>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</si>
  <si>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</si>
  <si>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</si>
  <si>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</si>
  <si>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</si>
  <si>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</si>
  <si>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</si>
  <si>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</si>
  <si>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</si>
  <si>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</si>
  <si>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</si>
  <si>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</si>
  <si>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</si>
  <si>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</si>
  <si>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</si>
  <si>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</si>
  <si>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</si>
  <si>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</si>
  <si>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</si>
  <si>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</si>
  <si>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</si>
  <si>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</si>
  <si>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</si>
  <si>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</si>
  <si>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</si>
  <si>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</si>
  <si>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</si>
  <si>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</si>
  <si>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</si>
  <si>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</si>
  <si>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</si>
  <si>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</si>
  <si>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</si>
  <si>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</si>
  <si>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</si>
  <si>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</si>
  <si>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</si>
  <si>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</si>
  <si>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</si>
  <si>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</si>
  <si>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</si>
  <si>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</si>
  <si>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</si>
  <si>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</si>
  <si>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</si>
  <si>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</si>
  <si>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</si>
  <si>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</si>
  <si>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</si>
  <si>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</si>
  <si>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</si>
  <si>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</si>
  <si>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</si>
  <si>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</si>
  <si>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</si>
  <si>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</si>
  <si>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</si>
  <si>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</si>
  <si>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</si>
  <si>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</si>
  <si>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</si>
  <si>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</si>
  <si>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</si>
  <si>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</si>
  <si>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</si>
  <si>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</si>
  <si>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</si>
  <si>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</si>
  <si>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</si>
  <si>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</si>
  <si>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</si>
  <si>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</si>
  <si>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</si>
  <si>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</si>
  <si>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</si>
  <si>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</si>
  <si>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</si>
  <si>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</si>
  <si>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</si>
  <si>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</si>
  <si>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</si>
  <si>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</si>
  <si>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</si>
  <si>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</si>
  <si>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</si>
  <si>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</si>
  <si>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</si>
  <si>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</si>
  <si>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</si>
  <si>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</si>
  <si>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</si>
  <si>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</si>
  <si>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</si>
  <si>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</si>
  <si>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</si>
  <si>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</si>
  <si>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</si>
  <si>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</si>
  <si>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</si>
  <si>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</si>
  <si>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</si>
  <si>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</si>
  <si>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</si>
  <si>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</si>
  <si>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</si>
  <si>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</si>
  <si>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</si>
  <si>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</si>
  <si>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</si>
  <si>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</si>
  <si>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</si>
  <si>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</si>
  <si>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</si>
  <si>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</si>
  <si>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</si>
  <si>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</si>
  <si>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</si>
  <si>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</si>
  <si>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</si>
  <si>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</si>
  <si>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</si>
  <si>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</si>
  <si>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</si>
  <si>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</si>
  <si>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</si>
  <si>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</si>
  <si>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</si>
  <si>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</si>
  <si>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</si>
  <si>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</si>
  <si>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</si>
  <si>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</si>
  <si>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</si>
  <si>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</si>
  <si>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</si>
  <si>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</si>
  <si>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</si>
  <si>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</si>
  <si>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</si>
  <si>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</si>
  <si>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</si>
  <si>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</si>
  <si>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</si>
  <si>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</si>
  <si>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</si>
  <si>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</si>
  <si>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</si>
  <si>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</si>
  <si>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</si>
  <si>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</si>
  <si>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</si>
  <si>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</si>
  <si>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</si>
  <si>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</si>
  <si>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</si>
  <si>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</si>
  <si>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</si>
  <si>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</si>
  <si>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</si>
  <si>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</si>
  <si>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</si>
  <si>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</si>
  <si>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</si>
  <si>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</si>
  <si>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</si>
  <si>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</si>
  <si>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</si>
  <si>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</si>
  <si>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</si>
  <si>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</si>
  <si>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</si>
  <si>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</si>
  <si>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</si>
  <si>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</si>
  <si>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</si>
  <si>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</si>
  <si>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</si>
  <si>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</si>
  <si>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</si>
  <si>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</si>
  <si>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</si>
  <si>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</si>
  <si>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</si>
  <si>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</si>
  <si>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</si>
  <si>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</si>
  <si>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</si>
  <si>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</si>
  <si>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</si>
  <si>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</si>
  <si>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</si>
  <si>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</si>
  <si>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</si>
  <si>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</si>
  <si>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</si>
  <si>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</si>
  <si>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</si>
  <si>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</si>
  <si>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</si>
  <si>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</si>
  <si>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</si>
  <si>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</si>
  <si>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</si>
  <si>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</si>
  <si>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</si>
  <si>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</si>
  <si>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</si>
  <si>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</si>
  <si>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</si>
  <si>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</si>
  <si>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</si>
  <si>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</si>
  <si>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</si>
  <si>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</si>
  <si>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</si>
  <si>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</si>
  <si>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</si>
  <si>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</si>
  <si>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</si>
  <si>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</si>
  <si>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</si>
  <si>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</si>
  <si>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</si>
  <si>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</si>
  <si>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</si>
  <si>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</si>
  <si>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</si>
  <si>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</si>
  <si>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</si>
  <si>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</si>
  <si>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</si>
  <si>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</si>
  <si>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</si>
  <si>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</si>
  <si>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</si>
  <si>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</si>
  <si>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</si>
  <si>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</si>
  <si>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</si>
  <si>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</si>
  <si>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</si>
  <si>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</si>
  <si>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</si>
  <si>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</si>
  <si>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</si>
  <si>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</si>
  <si>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</si>
  <si>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</si>
  <si>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</si>
  <si>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</si>
  <si>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</si>
  <si>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</si>
  <si>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</si>
  <si>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</si>
  <si>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</si>
  <si>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</si>
  <si>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</si>
  <si>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</si>
  <si>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</si>
  <si>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</si>
  <si>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</si>
  <si>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</si>
  <si>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</si>
  <si>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</si>
  <si>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</si>
  <si>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</si>
  <si>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</si>
  <si>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</si>
  <si>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</si>
  <si>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</si>
  <si>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</si>
  <si>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</si>
  <si>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</si>
  <si>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</si>
  <si>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</si>
  <si>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</si>
  <si>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</si>
  <si>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</si>
  <si>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</si>
  <si>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</si>
  <si>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</si>
  <si>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</si>
  <si>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</si>
  <si>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</si>
  <si>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</si>
  <si>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</si>
  <si>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</si>
  <si>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</si>
  <si>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</si>
  <si>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</si>
  <si>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</si>
  <si>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</si>
  <si>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</si>
  <si>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</si>
  <si>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</si>
  <si>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</si>
  <si>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</si>
  <si>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</si>
  <si>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</si>
  <si>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</si>
  <si>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</si>
  <si>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</si>
  <si>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</si>
  <si>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</si>
  <si>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</si>
  <si>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</si>
  <si>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</si>
  <si>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</si>
  <si>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</si>
  <si>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</si>
  <si>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</si>
  <si>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</si>
  <si>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</si>
  <si>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</si>
  <si>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</si>
  <si>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</si>
  <si>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</si>
  <si>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</si>
  <si>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</si>
  <si>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</si>
  <si>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</si>
  <si>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</si>
  <si>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</si>
  <si>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</si>
  <si>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</si>
  <si>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</si>
  <si>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</si>
  <si>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</si>
  <si>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</si>
  <si>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</si>
  <si>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</si>
  <si>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</si>
  <si>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</si>
  <si>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</si>
  <si>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</si>
  <si>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</si>
  <si>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</si>
  <si>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</si>
  <si>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</si>
  <si>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</si>
  <si>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</si>
  <si>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</si>
  <si>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</si>
  <si>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</si>
  <si>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</si>
  <si>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</si>
  <si>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</si>
  <si>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</si>
  <si>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</si>
  <si>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</si>
  <si>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</si>
  <si>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</si>
  <si>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</si>
  <si>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</si>
  <si>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</si>
  <si>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</si>
  <si>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</si>
  <si>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</si>
  <si>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</si>
  <si>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</si>
  <si>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</si>
  <si>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</si>
  <si>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</si>
  <si>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</si>
  <si>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</si>
  <si>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</si>
  <si>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</si>
  <si>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</si>
  <si>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</si>
  <si>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</si>
  <si>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</si>
  <si>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</si>
  <si>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</si>
  <si>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</si>
  <si>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</si>
  <si>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</si>
  <si>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</si>
  <si>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</si>
  <si>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</si>
  <si>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</si>
  <si>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</si>
  <si>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</si>
  <si>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</si>
  <si>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</si>
  <si>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</si>
  <si>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</si>
  <si>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</si>
  <si>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</si>
  <si>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</si>
  <si>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</si>
  <si>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</si>
  <si>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</si>
  <si>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</si>
  <si>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</si>
  <si>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</si>
  <si>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</si>
  <si>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</si>
  <si>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</si>
  <si>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</si>
  <si>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</si>
  <si>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</si>
  <si>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</si>
  <si>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</si>
  <si>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</si>
  <si>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</si>
  <si>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</si>
  <si>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</si>
  <si>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</si>
  <si>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</si>
  <si>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</si>
  <si>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</si>
  <si>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</si>
  <si>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</si>
  <si>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</si>
  <si>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</si>
  <si>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</si>
  <si>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</si>
  <si>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</si>
  <si>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</si>
  <si>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</si>
  <si>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</si>
  <si>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</si>
  <si>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</si>
  <si>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</si>
  <si>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</si>
  <si>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</si>
  <si>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</si>
  <si>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</si>
  <si>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</si>
  <si>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</si>
  <si>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</si>
  <si>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</si>
  <si>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</si>
  <si>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</si>
  <si>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</si>
  <si>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</si>
  <si>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</si>
  <si>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</si>
  <si>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</si>
  <si>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</si>
  <si>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</si>
  <si>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</si>
  <si>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</si>
  <si>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</si>
  <si>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</si>
  <si>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</si>
  <si>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</si>
  <si>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</si>
  <si>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</si>
  <si>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</si>
  <si>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</si>
  <si>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</si>
  <si>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</si>
  <si>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</si>
  <si>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</si>
  <si>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</si>
  <si>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</si>
  <si>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</si>
  <si>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</si>
  <si>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</si>
  <si>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</si>
  <si>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</si>
  <si>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</si>
  <si>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</si>
  <si>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</si>
  <si>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</si>
  <si>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</si>
  <si>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</si>
  <si>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</si>
  <si>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</si>
  <si>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</si>
  <si>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</si>
  <si>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</si>
  <si>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</si>
  <si>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</si>
  <si>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</si>
  <si>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</si>
  <si>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</si>
  <si>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</si>
  <si>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</si>
  <si>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</si>
  <si>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</si>
  <si>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</si>
  <si>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</si>
  <si>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</si>
  <si>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</si>
  <si>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</si>
  <si>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</si>
  <si>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</si>
  <si>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</si>
  <si>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</si>
  <si>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</si>
  <si>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</si>
  <si>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</si>
  <si>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</si>
  <si>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</si>
  <si>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</si>
  <si>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</si>
  <si>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</si>
  <si>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</si>
  <si>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</si>
  <si>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</si>
  <si>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</si>
  <si>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</si>
  <si>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</si>
  <si>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</si>
  <si>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</si>
  <si>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</si>
  <si>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</si>
  <si>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</si>
  <si>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</si>
  <si>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</si>
  <si>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</si>
  <si>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</si>
  <si>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</si>
  <si>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</si>
  <si>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</si>
  <si>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</si>
  <si>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</si>
  <si>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</si>
  <si>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</si>
  <si>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</si>
  <si>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</si>
  <si>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</si>
  <si>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</si>
  <si>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</si>
  <si>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</si>
  <si>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</si>
  <si>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</si>
  <si>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</si>
  <si>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</si>
  <si>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</si>
  <si>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</si>
  <si>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</si>
  <si>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</si>
  <si>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</si>
  <si>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</si>
  <si>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</si>
  <si>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</si>
  <si>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</si>
  <si>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</si>
  <si>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</si>
  <si>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</si>
  <si>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</si>
  <si>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</si>
  <si>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</si>
  <si>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</si>
  <si>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</si>
  <si>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</si>
  <si>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</si>
  <si>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</si>
  <si>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</si>
  <si>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</si>
  <si>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</si>
  <si>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</si>
  <si>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</si>
  <si>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</si>
  <si>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</si>
  <si>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</si>
  <si>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</si>
  <si>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</si>
  <si>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</si>
  <si>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</si>
  <si>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</si>
  <si>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</si>
  <si>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</si>
  <si>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</si>
  <si>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</si>
  <si>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</si>
  <si>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</si>
  <si>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</si>
  <si>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</si>
  <si>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</si>
  <si>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</si>
  <si>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</si>
  <si>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</si>
  <si>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</si>
  <si>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</si>
  <si>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</si>
  <si>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</si>
  <si>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</si>
  <si>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</si>
  <si>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</si>
  <si>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</si>
  <si>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</si>
  <si>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</si>
  <si>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</si>
  <si>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</si>
  <si>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</si>
  <si>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</si>
  <si>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</si>
  <si>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</si>
  <si>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</si>
  <si>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</si>
  <si>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</si>
  <si>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</si>
  <si>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</si>
  <si>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</si>
  <si>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</si>
  <si>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</si>
  <si>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</si>
  <si>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</si>
  <si>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</si>
  <si>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</si>
  <si>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</si>
  <si>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</si>
  <si>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</si>
  <si>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</si>
  <si>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</si>
  <si>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</si>
  <si>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</si>
  <si>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</si>
  <si>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</si>
  <si>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</si>
  <si>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</si>
  <si>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</si>
  <si>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</si>
  <si>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</si>
  <si>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</si>
  <si>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</si>
  <si>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</si>
  <si>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</si>
  <si>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</si>
  <si>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</si>
  <si>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</si>
  <si>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</si>
  <si>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</si>
  <si>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</si>
  <si>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</si>
  <si>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</si>
  <si>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</si>
  <si>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</si>
  <si>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</si>
  <si>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</si>
  <si>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</si>
  <si>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</si>
  <si>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</si>
  <si>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</si>
  <si>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</si>
  <si>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</si>
  <si>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</si>
  <si>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</si>
  <si>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</si>
  <si>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</si>
  <si>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</si>
  <si>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</si>
  <si>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</si>
  <si>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</si>
  <si>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</si>
  <si>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</si>
  <si>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</si>
  <si>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</si>
  <si>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</si>
  <si>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</si>
  <si>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</si>
  <si>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</si>
  <si>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</si>
  <si>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</si>
  <si>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</si>
  <si>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</si>
  <si>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</si>
  <si>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</si>
  <si>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</si>
  <si>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</si>
  <si>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</si>
  <si>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</si>
  <si>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</si>
  <si>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</si>
  <si>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</si>
  <si>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</si>
  <si>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</si>
  <si>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</si>
  <si>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</si>
  <si>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</si>
  <si>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</si>
  <si>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</si>
  <si>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</si>
  <si>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</si>
  <si>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</si>
  <si>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</si>
  <si>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</si>
  <si>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</si>
  <si>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</si>
  <si>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</si>
  <si>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</si>
  <si>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</si>
  <si>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</si>
  <si>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</si>
  <si>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</si>
  <si>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</si>
  <si>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</si>
  <si>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</si>
  <si>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</si>
  <si>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</si>
  <si>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</si>
  <si>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</si>
  <si>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</si>
  <si>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</si>
  <si>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</si>
  <si>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</si>
  <si>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</si>
  <si>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</si>
  <si>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</si>
  <si>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</si>
  <si>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</si>
  <si>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</si>
  <si>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</si>
  <si>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</si>
  <si>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</si>
  <si>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</si>
  <si>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</si>
  <si>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</si>
  <si>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</si>
  <si>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</si>
  <si>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</si>
  <si>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</si>
  <si>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</si>
  <si>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</si>
  <si>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</si>
  <si>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</si>
  <si>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</si>
  <si>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</si>
  <si>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</si>
  <si>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</si>
  <si>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</si>
  <si>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</si>
  <si>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</si>
  <si>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</si>
  <si>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</si>
  <si>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</si>
  <si>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</si>
  <si>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</si>
  <si>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</si>
  <si>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</si>
  <si>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</si>
  <si>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</si>
  <si>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</si>
  <si>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</si>
  <si>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</si>
  <si>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</si>
  <si>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</si>
  <si>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</si>
  <si>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</si>
  <si>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</si>
  <si>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</si>
  <si>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</si>
  <si>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</si>
  <si>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</si>
  <si>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</si>
  <si>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</si>
  <si>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</si>
  <si>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</si>
  <si>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</si>
  <si>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</si>
  <si>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</si>
  <si>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</si>
  <si>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</si>
  <si>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</si>
  <si>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</si>
  <si>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</si>
  <si>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</si>
  <si>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</si>
  <si>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</si>
  <si>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</si>
  <si>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</si>
  <si>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</si>
  <si>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</si>
  <si>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</si>
  <si>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</si>
  <si>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</si>
  <si>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</si>
  <si>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</si>
  <si>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</si>
  <si>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</si>
  <si>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</si>
  <si>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</si>
  <si>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</si>
  <si>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</si>
  <si>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</si>
  <si>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</si>
  <si>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</si>
  <si>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</si>
  <si>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</si>
  <si>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</si>
  <si>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</si>
  <si>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</si>
  <si>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</si>
  <si>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</si>
  <si>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</si>
  <si>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</si>
  <si>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</si>
  <si>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</si>
  <si>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</si>
  <si>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</si>
  <si>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</si>
  <si>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</si>
  <si>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</si>
  <si>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</si>
  <si>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</si>
  <si>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</si>
  <si>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</si>
  <si>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</si>
  <si>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</si>
  <si>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</si>
  <si>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</si>
  <si>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</si>
  <si>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</si>
  <si>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</si>
  <si>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</si>
  <si>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</si>
  <si>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</si>
  <si>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</si>
  <si>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</si>
  <si>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</si>
  <si>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</si>
  <si>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</si>
  <si>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</si>
  <si>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</si>
  <si>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</si>
  <si>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</si>
  <si>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</si>
  <si>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</si>
  <si>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</si>
  <si>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</si>
  <si>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</si>
  <si>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</si>
  <si>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</si>
  <si>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</si>
  <si>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</si>
  <si>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</si>
  <si>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</si>
  <si>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</si>
  <si>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</si>
  <si>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</si>
  <si>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</si>
  <si>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</si>
  <si>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</si>
  <si>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</si>
  <si>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</si>
  <si>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</si>
  <si>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</si>
  <si>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</si>
  <si>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</si>
  <si>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</si>
  <si>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</si>
  <si>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</si>
  <si>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</si>
  <si>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</si>
  <si>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</si>
  <si>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</si>
  <si>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</si>
  <si>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</si>
  <si>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</si>
  <si>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</si>
  <si>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</si>
  <si>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</si>
  <si>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</si>
  <si>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</si>
  <si>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</si>
  <si>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</si>
  <si>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</si>
  <si>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</si>
  <si>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</si>
  <si>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</si>
  <si>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</si>
  <si>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</si>
  <si>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</si>
  <si>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</si>
  <si>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</si>
  <si>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</si>
  <si>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</si>
  <si>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</si>
  <si>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</si>
  <si>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</si>
  <si>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</si>
  <si>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</si>
  <si>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</si>
  <si>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</si>
  <si>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</si>
  <si>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</si>
  <si>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</si>
  <si>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</si>
  <si>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</si>
  <si>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</si>
  <si>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</si>
  <si>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</si>
  <si>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</si>
  <si>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</si>
  <si>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</si>
  <si>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</si>
  <si>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</si>
  <si>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</si>
  <si>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</si>
  <si>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</si>
  <si>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</si>
  <si>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</si>
  <si>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</si>
  <si>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</si>
  <si>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</si>
  <si>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</si>
  <si>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</si>
  <si>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</si>
  <si>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</si>
  <si>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</si>
  <si>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</si>
  <si>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</si>
  <si>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</si>
  <si>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</si>
  <si>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</si>
  <si>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</si>
  <si>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</si>
  <si>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</si>
  <si>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</si>
  <si>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</si>
  <si>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</si>
  <si>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</si>
  <si>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</si>
  <si>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</si>
  <si>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</si>
  <si>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</si>
  <si>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</si>
  <si>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</si>
  <si>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</si>
  <si>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</si>
  <si>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</si>
  <si>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</si>
  <si>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</si>
  <si>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</si>
  <si>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</si>
  <si>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</si>
  <si>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</si>
  <si>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</si>
  <si>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</si>
  <si>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</si>
  <si>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</si>
  <si>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</si>
  <si>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</si>
  <si>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</si>
  <si>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</si>
  <si>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</si>
  <si>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</si>
  <si>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</si>
  <si>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</si>
  <si>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</si>
  <si>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</si>
  <si>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</si>
  <si>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</si>
  <si>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</si>
  <si>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</si>
  <si>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</si>
  <si>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</si>
  <si>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</si>
  <si>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</si>
  <si>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</si>
  <si>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</si>
  <si>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</si>
  <si>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</si>
  <si>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</si>
  <si>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</si>
  <si>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</si>
  <si>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</si>
  <si>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</si>
  <si>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</si>
  <si>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</si>
  <si>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</si>
  <si>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</si>
  <si>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</si>
  <si>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</si>
  <si>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</si>
  <si>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</si>
  <si>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</si>
  <si>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</si>
  <si>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</si>
  <si>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</si>
  <si>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</si>
  <si>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</si>
  <si>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</si>
  <si>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</si>
  <si>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</si>
  <si>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</si>
  <si>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</si>
  <si>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</si>
  <si>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</si>
  <si>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</si>
  <si>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</si>
  <si>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</si>
  <si>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</si>
  <si>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</si>
  <si>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</si>
  <si>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</si>
  <si>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</si>
  <si>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</si>
  <si>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</si>
  <si>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</si>
  <si>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</si>
  <si>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</si>
  <si>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</si>
  <si>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</si>
  <si>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</si>
  <si>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</si>
  <si>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</si>
  <si>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</si>
  <si>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</si>
  <si>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</si>
  <si>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</si>
  <si>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</si>
  <si>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</si>
  <si>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</si>
  <si>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</si>
  <si>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</si>
  <si>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</si>
  <si>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</si>
  <si>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</si>
  <si>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</si>
  <si>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</si>
  <si>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</si>
  <si>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</si>
  <si>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</si>
  <si>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</si>
  <si>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</si>
  <si>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</si>
  <si>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</si>
  <si>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</si>
  <si>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</si>
  <si>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</si>
  <si>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</si>
  <si>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</si>
  <si>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</si>
  <si>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</si>
  <si>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</si>
  <si>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</si>
  <si>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</si>
  <si>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</si>
  <si>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</si>
  <si>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</si>
  <si>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</si>
  <si>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</si>
  <si>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</si>
  <si>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</si>
  <si>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</si>
  <si>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</si>
  <si>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</si>
  <si>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</si>
  <si>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</si>
  <si>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</si>
  <si>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</si>
  <si>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</si>
  <si>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</si>
  <si>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</si>
  <si>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</si>
  <si>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</si>
  <si>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</si>
  <si>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</si>
  <si>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</si>
  <si>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</si>
  <si>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</si>
  <si>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</si>
  <si>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</si>
  <si>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</si>
  <si>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</si>
  <si>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</si>
  <si>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</si>
  <si>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</si>
  <si>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</si>
  <si>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</si>
  <si>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</si>
  <si>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</si>
  <si>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</si>
  <si>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</si>
  <si>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</si>
  <si>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</si>
  <si>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</si>
  <si>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</si>
  <si>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</si>
  <si>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</si>
  <si>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</si>
  <si>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</si>
  <si>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</si>
  <si>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</si>
  <si>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</si>
  <si>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</si>
  <si>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</si>
  <si>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</si>
  <si>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</si>
  <si>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</si>
  <si>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</si>
  <si>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</si>
  <si>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</si>
  <si>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</si>
  <si>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</si>
  <si>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</si>
  <si>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</si>
  <si>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</si>
  <si>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</si>
  <si>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</si>
  <si>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</si>
  <si>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</si>
  <si>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</si>
  <si>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</si>
  <si>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</si>
  <si>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</si>
  <si>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</si>
  <si>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</si>
  <si>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</si>
  <si>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</si>
  <si>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</si>
  <si>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</si>
  <si>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</si>
  <si>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</si>
  <si>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</si>
  <si>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</si>
  <si>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</si>
  <si>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</si>
  <si>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</si>
  <si>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</si>
  <si>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</si>
  <si>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</si>
  <si>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</si>
  <si>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</si>
  <si>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</si>
  <si>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</si>
  <si>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</si>
  <si>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</si>
  <si>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</si>
  <si>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</si>
  <si>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</si>
  <si>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</si>
  <si>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</si>
  <si>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</si>
  <si>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</si>
  <si>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</si>
  <si>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</si>
  <si>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</si>
  <si>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</si>
  <si>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</si>
  <si>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</si>
  <si>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</si>
  <si>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</si>
  <si>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</si>
  <si>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</si>
  <si>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</si>
  <si>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</si>
  <si>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</si>
  <si>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</si>
  <si>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</si>
  <si>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</si>
  <si>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</si>
  <si>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</si>
  <si>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</si>
  <si>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</si>
  <si>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</si>
  <si>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</si>
  <si>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</si>
  <si>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</si>
  <si>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</si>
  <si>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</si>
  <si>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</si>
  <si>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</si>
  <si>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</si>
  <si>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</si>
  <si>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</si>
  <si>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</si>
  <si>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</si>
  <si>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</si>
  <si>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</si>
  <si>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</si>
  <si>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</si>
  <si>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</si>
  <si>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</si>
  <si>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</si>
  <si>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</si>
  <si>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</si>
  <si>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</si>
  <si>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</si>
  <si>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</si>
  <si>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</si>
  <si>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</si>
  <si>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</si>
  <si>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</si>
  <si>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</si>
  <si>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</si>
  <si>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</si>
  <si>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</si>
  <si>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</si>
  <si>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</si>
  <si>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</si>
  <si>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</si>
  <si>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</si>
  <si>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</si>
  <si>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</si>
  <si>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</si>
  <si>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</si>
  <si>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</si>
  <si>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</si>
  <si>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</si>
  <si>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</si>
  <si>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</si>
  <si>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</si>
  <si>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</si>
  <si>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</si>
  <si>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</si>
  <si>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</si>
  <si>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</si>
  <si>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</si>
  <si>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</si>
  <si>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</si>
  <si>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</si>
  <si>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</si>
  <si>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</si>
  <si>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</si>
  <si>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</si>
  <si>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</si>
  <si>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</si>
  <si>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</si>
  <si>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</si>
  <si>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</si>
  <si>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</si>
  <si>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</si>
  <si>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</si>
  <si>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</si>
  <si>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</si>
  <si>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</si>
  <si>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</si>
  <si>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</si>
  <si>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</si>
  <si>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</si>
  <si>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</si>
  <si>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</si>
  <si>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</si>
  <si>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</si>
  <si>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</si>
  <si>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</si>
  <si>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</si>
  <si>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</si>
  <si>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</si>
  <si>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</si>
  <si>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</si>
  <si>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</si>
  <si>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</si>
  <si>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</si>
  <si>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</si>
  <si>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</si>
  <si>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</si>
  <si>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</si>
  <si>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</si>
  <si>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</si>
  <si>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</si>
  <si>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</si>
  <si>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</si>
  <si>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</si>
  <si>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</si>
  <si>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</si>
  <si>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</si>
  <si>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</si>
  <si>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</si>
  <si>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</si>
  <si>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</si>
  <si>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</si>
  <si>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</si>
  <si>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</si>
  <si>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</si>
  <si>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</si>
  <si>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</si>
  <si>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</si>
  <si>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</si>
  <si>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</si>
  <si>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</si>
  <si>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</si>
  <si>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</si>
  <si>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</si>
  <si>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</si>
  <si>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</si>
  <si>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</si>
  <si>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</si>
  <si>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</si>
  <si>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</si>
  <si>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</si>
  <si>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</si>
  <si>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</si>
  <si>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</si>
  <si>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</si>
  <si>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</si>
  <si>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</si>
  <si>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</si>
  <si>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</si>
  <si>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</si>
  <si>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</si>
  <si>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</si>
  <si>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</si>
  <si>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</si>
  <si>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</si>
  <si>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</si>
  <si>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</si>
  <si>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</si>
  <si>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</si>
  <si>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</si>
  <si>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</si>
  <si>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</si>
  <si>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</si>
  <si>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</si>
  <si>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</si>
  <si>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</si>
  <si>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</si>
  <si>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</si>
  <si>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</si>
  <si>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</si>
  <si>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</si>
  <si>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</si>
  <si>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</si>
  <si>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</si>
  <si>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</si>
  <si>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</si>
  <si>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</si>
  <si>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</si>
  <si>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</si>
  <si>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</si>
  <si>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</si>
  <si>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</si>
  <si>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</si>
  <si>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</si>
  <si>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</si>
  <si>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</si>
  <si>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</si>
  <si>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</si>
  <si>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</si>
  <si>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</si>
  <si>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</si>
  <si>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</si>
  <si>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</si>
  <si>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</si>
  <si>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</si>
  <si>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</si>
  <si>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</si>
  <si>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</si>
  <si>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</si>
  <si>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</si>
  <si>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</si>
  <si>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</si>
  <si>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</si>
  <si>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</si>
  <si>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</si>
  <si>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</si>
  <si>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</si>
  <si>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</si>
  <si>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</si>
  <si>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</si>
  <si>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</si>
  <si>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</si>
  <si>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</si>
  <si>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</si>
  <si>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</si>
  <si>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</si>
  <si>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</si>
  <si>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</si>
  <si>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</si>
  <si>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</si>
  <si>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</si>
  <si>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</si>
  <si>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</si>
  <si>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</si>
  <si>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</si>
  <si>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</si>
  <si>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</si>
  <si>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</si>
  <si>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</si>
  <si>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</si>
  <si>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</si>
  <si>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</si>
  <si>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</si>
  <si>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</si>
  <si>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</si>
  <si>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</si>
  <si>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</si>
  <si>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</si>
  <si>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</si>
  <si>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</si>
  <si>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</si>
  <si>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</si>
  <si>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</si>
  <si>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</si>
  <si>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</si>
  <si>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</si>
  <si>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</si>
  <si>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</si>
  <si>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</si>
  <si>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</si>
  <si>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</si>
  <si>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</si>
  <si>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</si>
  <si>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</si>
  <si>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</si>
  <si>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</si>
  <si>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</si>
  <si>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</si>
  <si>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</si>
  <si>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</si>
  <si>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</si>
  <si>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</si>
  <si>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</si>
  <si>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</si>
  <si>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</si>
  <si>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</si>
  <si>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</si>
  <si>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</si>
  <si>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</si>
  <si>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</si>
  <si>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</si>
  <si>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</si>
  <si>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</si>
  <si>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</si>
  <si>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</si>
  <si>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</si>
  <si>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</si>
  <si>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</si>
  <si>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</si>
  <si>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</si>
  <si>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</si>
  <si>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</si>
  <si>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</si>
  <si>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</si>
  <si>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</si>
  <si>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</si>
  <si>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</si>
  <si>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</si>
  <si>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</si>
  <si>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</si>
  <si>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</si>
  <si>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</si>
  <si>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</si>
  <si>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</si>
  <si>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</si>
  <si>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</si>
  <si>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</si>
  <si>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</si>
  <si>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</si>
  <si>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</si>
  <si>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</si>
  <si>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</si>
  <si>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</si>
  <si>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</si>
  <si>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</si>
  <si>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</si>
  <si>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</si>
  <si>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</si>
  <si>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</si>
  <si>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</si>
  <si>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</si>
  <si>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</si>
  <si>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</si>
  <si>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</si>
  <si>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</si>
  <si>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</si>
  <si>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</si>
  <si>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</si>
  <si>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</si>
  <si>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</si>
  <si>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</si>
  <si>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</si>
  <si>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</si>
  <si>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</si>
  <si>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</si>
  <si>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</si>
  <si>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</si>
  <si>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</si>
  <si>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</si>
  <si>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</si>
  <si>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</si>
  <si>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</si>
  <si>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</si>
  <si>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</si>
  <si>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</si>
  <si>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</si>
  <si>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</si>
  <si>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</si>
  <si>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</si>
  <si>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</si>
  <si>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</si>
  <si>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</si>
  <si>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</si>
  <si>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</si>
  <si>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</si>
  <si>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</si>
  <si>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</si>
  <si>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</si>
  <si>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</si>
  <si>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</si>
  <si>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</si>
  <si>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</si>
  <si>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</si>
  <si>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</si>
  <si>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</si>
  <si>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</si>
  <si>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</si>
  <si>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</si>
  <si>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</si>
  <si>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</si>
  <si>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</si>
  <si>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</si>
  <si>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</si>
  <si>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</si>
  <si>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</si>
  <si>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</si>
  <si>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</si>
  <si>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</si>
  <si>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</si>
  <si>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</si>
  <si>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</si>
  <si>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</si>
  <si>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</si>
  <si>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</si>
  <si>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</si>
  <si>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</si>
  <si>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</si>
  <si>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</si>
  <si>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</si>
  <si>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</si>
  <si>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</si>
  <si>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</si>
  <si>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</si>
  <si>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</si>
  <si>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</si>
  <si>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</si>
  <si>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</si>
  <si>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</si>
  <si>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</si>
  <si>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</si>
  <si>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</si>
  <si>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</si>
  <si>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</si>
  <si>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</si>
  <si>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</si>
  <si>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</si>
  <si>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</si>
  <si>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</si>
  <si>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</si>
  <si>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</si>
  <si>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</si>
  <si>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</si>
  <si>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</si>
  <si>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</si>
  <si>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</si>
  <si>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</si>
  <si>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</si>
  <si>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</si>
  <si>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</si>
  <si>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</si>
  <si>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</si>
  <si>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</si>
  <si>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</si>
  <si>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</si>
  <si>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</si>
  <si>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</si>
  <si>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</si>
  <si>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</si>
  <si>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</si>
  <si>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</si>
  <si>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</si>
  <si>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</si>
  <si>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</si>
  <si>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</si>
  <si>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</si>
  <si>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</si>
  <si>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</si>
  <si>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</si>
  <si>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</si>
  <si>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</si>
  <si>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</si>
  <si>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</si>
  <si>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</si>
  <si>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</si>
  <si>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</si>
  <si>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</si>
  <si>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</si>
  <si>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</si>
  <si>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</si>
  <si>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</si>
  <si>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</si>
  <si>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</si>
  <si>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</si>
  <si>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</si>
  <si>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</si>
  <si>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</si>
  <si>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</si>
  <si>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</si>
  <si>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</si>
  <si>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</si>
  <si>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</si>
  <si>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</si>
  <si>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</si>
  <si>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</si>
  <si>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</si>
  <si>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</si>
  <si>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</si>
  <si>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</si>
  <si>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</si>
  <si>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</si>
  <si>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</si>
  <si>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</si>
  <si>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</si>
  <si>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</si>
  <si>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</si>
  <si>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</si>
  <si>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</si>
  <si>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</si>
  <si>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</si>
  <si>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</si>
  <si>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</si>
  <si>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</si>
  <si>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</si>
  <si>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</si>
  <si>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</si>
  <si>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</si>
  <si>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</si>
  <si>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</si>
  <si>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</si>
  <si>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</si>
  <si>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</si>
  <si>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</si>
  <si>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</si>
  <si>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</si>
  <si>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</si>
  <si>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</si>
  <si>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</si>
  <si>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</si>
  <si>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</si>
  <si>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</si>
  <si>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</si>
  <si>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</si>
  <si>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</si>
  <si>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</si>
  <si>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</si>
  <si>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</si>
  <si>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</si>
  <si>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</si>
  <si>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</si>
  <si>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</si>
  <si>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</si>
  <si>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</si>
  <si>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</si>
  <si>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</si>
  <si>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</si>
  <si>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</si>
  <si>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</si>
  <si>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</si>
  <si>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</si>
  <si>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</si>
  <si>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</si>
  <si>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</si>
  <si>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</si>
  <si>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</si>
  <si>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</si>
  <si>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</si>
  <si>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</si>
  <si>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</si>
  <si>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</si>
  <si>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</si>
  <si>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</si>
  <si>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</si>
  <si>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</si>
  <si>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</si>
  <si>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</si>
  <si>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</si>
  <si>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</si>
  <si>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</si>
  <si>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</si>
  <si>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</si>
  <si>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</si>
  <si>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</si>
  <si>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</si>
  <si>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</si>
  <si>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</si>
  <si>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</si>
  <si>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</si>
  <si>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</si>
  <si>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</si>
  <si>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</si>
  <si>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</si>
  <si>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</si>
  <si>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</si>
  <si>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</si>
  <si>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</si>
  <si>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</si>
  <si>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</si>
  <si>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</si>
  <si>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</si>
  <si>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</si>
  <si>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</si>
  <si>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</si>
  <si>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</si>
  <si>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</si>
  <si>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</si>
  <si>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</si>
  <si>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</si>
  <si>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</si>
  <si>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</si>
  <si>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</si>
  <si>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</si>
  <si>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</si>
  <si>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</si>
  <si>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</si>
  <si>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</si>
  <si>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</si>
  <si>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</si>
  <si>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</si>
  <si>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</si>
  <si>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</si>
  <si>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</si>
  <si>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</si>
  <si>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</si>
  <si>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</si>
  <si>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</si>
  <si>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</si>
  <si>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</si>
  <si>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</si>
  <si>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</si>
  <si>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</si>
  <si>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</si>
  <si>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</si>
  <si>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</si>
  <si>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</si>
  <si>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</si>
  <si>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</si>
  <si>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</si>
  <si>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</si>
  <si>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</si>
  <si>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</si>
  <si>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</si>
  <si>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</si>
  <si>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</si>
  <si>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</si>
  <si>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</si>
  <si>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</si>
  <si>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</si>
  <si>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</si>
  <si>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</si>
  <si>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</si>
  <si>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</si>
  <si>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</si>
  <si>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</si>
  <si>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</si>
  <si>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</si>
  <si>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</si>
  <si>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</si>
  <si>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</si>
  <si>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</si>
  <si>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</si>
  <si>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</si>
  <si>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</si>
  <si>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</si>
  <si>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</si>
  <si>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</si>
  <si>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</si>
  <si>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</si>
  <si>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</si>
  <si>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</si>
  <si>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</si>
  <si>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</si>
  <si>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</si>
  <si>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</si>
  <si>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</si>
  <si>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</si>
  <si>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</si>
  <si>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</si>
  <si>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</si>
  <si>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</si>
  <si>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</si>
  <si>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</si>
  <si>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</si>
  <si>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</si>
  <si>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</si>
  <si>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</si>
  <si>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</si>
  <si>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</si>
  <si>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</si>
  <si>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</si>
  <si>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</si>
  <si>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</si>
  <si>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</si>
  <si>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</si>
  <si>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</si>
  <si>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</si>
  <si>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</si>
  <si>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</si>
  <si>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</si>
  <si>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</si>
  <si>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</si>
  <si>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</si>
  <si>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</si>
  <si>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</si>
  <si>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</si>
  <si>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</si>
  <si>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</si>
  <si>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</si>
  <si>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</si>
  <si>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</si>
  <si>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</si>
  <si>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</si>
  <si>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</si>
  <si>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</si>
  <si>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</si>
  <si>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</si>
  <si>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</si>
  <si>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</si>
  <si>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</si>
  <si>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</si>
  <si>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</si>
  <si>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</si>
  <si>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</si>
  <si>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</si>
  <si>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</si>
  <si>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</si>
  <si>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</si>
  <si>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</si>
  <si>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</si>
  <si>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</si>
  <si>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</si>
  <si>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</si>
  <si>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</si>
  <si>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</si>
  <si>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</si>
  <si>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</si>
  <si>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</si>
  <si>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</si>
  <si>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</si>
  <si>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</si>
  <si>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</si>
  <si>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</si>
  <si>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</si>
  <si>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</si>
  <si>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</si>
  <si>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</si>
  <si>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</si>
  <si>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</si>
  <si>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</si>
  <si>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</si>
  <si>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</si>
  <si>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</si>
  <si>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</si>
  <si>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</si>
  <si>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</si>
  <si>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</si>
  <si>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</si>
  <si>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</si>
  <si>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</si>
  <si>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</si>
  <si>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</si>
  <si>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</si>
  <si>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</si>
  <si>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</si>
  <si>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</si>
  <si>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</si>
  <si>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</si>
  <si>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</si>
  <si>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</si>
  <si>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</si>
  <si>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</si>
  <si>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</si>
  <si>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</si>
  <si>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</si>
  <si>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</si>
  <si>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</si>
  <si>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</si>
  <si>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</si>
  <si>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</si>
  <si>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</si>
  <si>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</si>
  <si>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</si>
  <si>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</si>
  <si>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</si>
  <si>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</si>
  <si>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</si>
  <si>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</si>
  <si>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</si>
  <si>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</si>
  <si>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</si>
  <si>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</si>
  <si>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</si>
  <si>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</si>
  <si>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</si>
  <si>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</si>
  <si>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</si>
  <si>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</si>
  <si>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</si>
  <si>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</si>
  <si>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</si>
  <si>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</si>
  <si>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</si>
  <si>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</si>
  <si>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</si>
  <si>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</si>
  <si>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</si>
  <si>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</si>
  <si>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</si>
  <si>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</si>
  <si>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</si>
  <si>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</si>
  <si>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</si>
  <si>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</si>
  <si>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</si>
  <si>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</si>
  <si>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</si>
  <si>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</si>
  <si>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</si>
  <si>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</si>
  <si>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</si>
  <si>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</si>
  <si>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</si>
  <si>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</si>
  <si>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</si>
  <si>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</si>
  <si>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</si>
  <si>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</si>
  <si>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</si>
  <si>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</si>
  <si>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</si>
  <si>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</si>
  <si>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</si>
  <si>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</si>
  <si>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</si>
  <si>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</si>
  <si>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</si>
  <si>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</si>
  <si>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</si>
  <si>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</si>
  <si>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</si>
  <si>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</si>
  <si>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</si>
  <si>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</si>
  <si>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</si>
  <si>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</si>
  <si>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</si>
  <si>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</si>
  <si>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</si>
  <si>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</si>
  <si>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</si>
  <si>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</si>
  <si>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</si>
  <si>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</si>
  <si>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</si>
  <si>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</si>
  <si>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</si>
  <si>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</si>
  <si>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</si>
  <si>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</si>
  <si>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</si>
  <si>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</si>
  <si>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</si>
  <si>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</si>
  <si>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</si>
  <si>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</si>
  <si>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</si>
  <si>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</si>
  <si>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</si>
  <si>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</si>
  <si>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</si>
  <si>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</si>
  <si>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</si>
  <si>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</si>
  <si>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</si>
  <si>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</si>
  <si>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</si>
  <si>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</si>
  <si>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</si>
  <si>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</si>
  <si>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</si>
  <si>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</si>
  <si>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</si>
  <si>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</si>
  <si>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</si>
  <si>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</si>
  <si>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</si>
  <si>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</si>
  <si>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</si>
  <si>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</si>
  <si>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</si>
  <si>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</si>
  <si>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</si>
  <si>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</si>
  <si>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</si>
  <si>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</si>
  <si>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</si>
  <si>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</si>
  <si>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</si>
  <si>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</si>
  <si>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</si>
  <si>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</si>
  <si>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</si>
  <si>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</si>
  <si>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</si>
  <si>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</si>
  <si>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</si>
  <si>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</si>
  <si>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</si>
  <si>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</si>
  <si>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</si>
  <si>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</si>
  <si>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</si>
  <si>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</si>
  <si>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</si>
  <si>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</si>
  <si>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</si>
  <si>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</si>
  <si>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</si>
  <si>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</si>
  <si>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</si>
  <si>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</si>
  <si>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</si>
  <si>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</si>
  <si>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</si>
  <si>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</si>
  <si>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</si>
  <si>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</si>
  <si>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</si>
  <si>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</si>
  <si>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</si>
  <si>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</si>
  <si>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</si>
  <si>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</si>
  <si>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</si>
  <si>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</si>
  <si>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</si>
  <si>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</si>
  <si>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</si>
  <si>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</si>
  <si>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</si>
  <si>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</si>
  <si>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</si>
  <si>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</si>
  <si>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</si>
  <si>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</si>
  <si>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</si>
  <si>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</si>
  <si>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</si>
  <si>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</si>
  <si>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</si>
  <si>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</si>
  <si>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</si>
  <si>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</si>
  <si>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</si>
  <si>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</si>
  <si>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</si>
  <si>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</si>
  <si>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</si>
  <si>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</si>
  <si>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</si>
  <si>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</si>
  <si>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</si>
  <si>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</si>
  <si>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</si>
  <si>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</si>
  <si>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</si>
  <si>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</si>
  <si>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</si>
  <si>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</si>
  <si>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</si>
  <si>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</si>
  <si>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</si>
  <si>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</si>
  <si>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</si>
  <si>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</si>
  <si>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</si>
  <si>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</si>
  <si>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</si>
  <si>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</si>
  <si>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</si>
  <si>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</si>
  <si>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</si>
  <si>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</si>
  <si>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</si>
  <si>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</si>
  <si>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</si>
  <si>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</si>
  <si>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</si>
  <si>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</si>
  <si>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</si>
  <si>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</si>
  <si>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</si>
  <si>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</si>
  <si>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</si>
  <si>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</si>
  <si>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</si>
  <si>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</si>
  <si>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</si>
  <si>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</si>
  <si>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</si>
  <si>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</si>
  <si>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</si>
  <si>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</si>
  <si>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</si>
  <si>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</si>
  <si>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</si>
  <si>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</si>
  <si>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</si>
  <si>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</si>
  <si>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</si>
  <si>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</si>
  <si>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</si>
  <si>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</si>
  <si>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</si>
  <si>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</si>
  <si>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</si>
  <si>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</si>
  <si>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</si>
  <si>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</si>
  <si>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</si>
  <si>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</si>
  <si>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</si>
  <si>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</si>
  <si>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</si>
  <si>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</si>
  <si>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</si>
  <si>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</si>
  <si>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</si>
  <si>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</si>
  <si>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</si>
  <si>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</si>
  <si>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</si>
  <si>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</si>
  <si>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</si>
  <si>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</si>
  <si>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</si>
  <si>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</si>
  <si>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</si>
  <si>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</si>
  <si>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</si>
  <si>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</si>
  <si>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</si>
  <si>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</si>
  <si>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</si>
  <si>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</si>
  <si>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</si>
  <si>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</si>
  <si>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</si>
  <si>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</si>
  <si>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</si>
  <si>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</si>
  <si>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</si>
  <si>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</si>
  <si>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</si>
  <si>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</si>
  <si>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</si>
  <si>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</si>
  <si>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</si>
  <si>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</si>
  <si>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</si>
  <si>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</si>
  <si>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</si>
  <si>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</si>
  <si>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</si>
  <si>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</si>
  <si>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</si>
  <si>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</si>
  <si>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</si>
  <si>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</si>
  <si>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</si>
  <si>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</si>
  <si>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</si>
  <si>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</si>
  <si>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</si>
  <si>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</si>
  <si>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</si>
  <si>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</si>
  <si>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</si>
  <si>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</si>
  <si>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</si>
  <si>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</si>
  <si>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</si>
  <si>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</si>
  <si>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</si>
  <si>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</si>
  <si>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</si>
  <si>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</si>
  <si>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</si>
  <si>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</si>
  <si>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</si>
  <si>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</si>
  <si>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</si>
  <si>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</si>
  <si>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</si>
  <si>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</si>
  <si>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</si>
  <si>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</si>
  <si>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</si>
  <si>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</si>
  <si>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</si>
  <si>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</si>
  <si>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</si>
  <si>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</si>
  <si>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</si>
  <si>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</si>
  <si>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</si>
  <si>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</si>
  <si>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</si>
  <si>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</si>
  <si>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</si>
  <si>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</si>
  <si>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</si>
  <si>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</si>
  <si>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</si>
  <si>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</si>
  <si>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</si>
  <si>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</si>
  <si>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</si>
  <si>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</si>
  <si>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</si>
  <si>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</si>
  <si>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</si>
  <si>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</si>
  <si>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</si>
  <si>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</si>
  <si>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</si>
  <si>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</si>
  <si>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</si>
  <si>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</si>
  <si>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</si>
  <si>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</si>
  <si>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</si>
  <si>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</si>
  <si>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</si>
  <si>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</si>
  <si>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</si>
  <si>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</si>
  <si>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</si>
  <si>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</si>
  <si>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</si>
  <si>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</si>
  <si>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</si>
  <si>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</si>
  <si>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</si>
  <si>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</si>
  <si>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</si>
  <si>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</si>
  <si>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</si>
  <si>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</si>
  <si>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</si>
  <si>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</si>
  <si>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</si>
  <si>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</si>
  <si>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</si>
  <si>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</si>
  <si>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</si>
  <si>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</si>
  <si>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</si>
  <si>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</si>
  <si>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</si>
  <si>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</si>
  <si>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</si>
  <si>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</si>
  <si>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</si>
  <si>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</si>
  <si>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</si>
  <si>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</si>
  <si>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</si>
  <si>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</si>
  <si>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</si>
  <si>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</si>
  <si>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</si>
  <si>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</si>
  <si>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</si>
  <si>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</si>
  <si>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</si>
  <si>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</si>
  <si>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</si>
  <si>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</si>
  <si>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</si>
  <si>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</si>
  <si>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</si>
  <si>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</si>
  <si>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</si>
  <si>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</si>
  <si>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</si>
  <si>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</si>
  <si>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</si>
  <si>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</si>
  <si>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</si>
  <si>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</si>
  <si>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</si>
  <si>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</si>
  <si>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</si>
  <si>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</si>
  <si>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</si>
  <si>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</si>
  <si>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</si>
  <si>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</si>
  <si>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</si>
  <si>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</si>
  <si>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</si>
  <si>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</si>
  <si>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</si>
  <si>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</si>
  <si>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</si>
  <si>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</si>
  <si>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</si>
  <si>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</si>
  <si>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</si>
  <si>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</si>
  <si>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</si>
  <si>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</si>
  <si>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</si>
  <si>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</si>
  <si>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</si>
  <si>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</si>
  <si>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</si>
  <si>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</si>
  <si>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</si>
  <si>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</si>
  <si>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</si>
  <si>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</si>
  <si>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</si>
  <si>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</si>
  <si>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</si>
  <si>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</si>
  <si>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</si>
  <si>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</si>
  <si>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</si>
  <si>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</si>
  <si>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</si>
  <si>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</si>
  <si>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</si>
  <si>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</si>
  <si>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</si>
  <si>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</si>
  <si>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</si>
  <si>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</si>
  <si>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</si>
  <si>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</si>
  <si>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</si>
  <si>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</si>
  <si>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</si>
  <si>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</si>
  <si>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</si>
  <si>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</si>
  <si>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</si>
  <si>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</si>
  <si>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</si>
  <si>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</si>
  <si>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</si>
  <si>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</si>
  <si>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</si>
  <si>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</si>
  <si>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</si>
  <si>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</si>
  <si>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</si>
  <si>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</si>
  <si>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</si>
  <si>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</si>
  <si>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</si>
  <si>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</si>
  <si>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</si>
  <si>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</si>
  <si>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</si>
  <si>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</si>
  <si>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</si>
  <si>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</si>
  <si>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</si>
  <si>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</si>
  <si>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</si>
  <si>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</si>
  <si>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</si>
  <si>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</si>
  <si>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</si>
  <si>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</si>
  <si>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</si>
  <si>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</si>
  <si>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</si>
  <si>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</si>
  <si>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</si>
  <si>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</si>
  <si>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</si>
  <si>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</si>
  <si>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</si>
  <si>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</si>
  <si>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</si>
  <si>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</si>
  <si>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</si>
  <si>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</si>
  <si>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</si>
  <si>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</si>
  <si>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</si>
  <si>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</si>
  <si>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</si>
  <si>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</si>
  <si>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</si>
  <si>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</si>
  <si>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</si>
  <si>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</si>
  <si>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</si>
  <si>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</si>
  <si>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</si>
  <si>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</si>
  <si>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</si>
  <si>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</si>
  <si>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</si>
  <si>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</si>
  <si>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</si>
  <si>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</si>
  <si>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</si>
  <si>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</si>
  <si>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</si>
  <si>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</si>
  <si>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</si>
  <si>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</si>
  <si>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</si>
  <si>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</si>
  <si>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</si>
  <si>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</si>
  <si>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</si>
  <si>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</si>
  <si>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</si>
  <si>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</si>
  <si>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</si>
  <si>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</si>
  <si>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</si>
  <si>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</si>
  <si>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</si>
  <si>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</si>
  <si>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</si>
  <si>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</si>
  <si>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</si>
  <si>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</si>
  <si>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</si>
  <si>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</si>
  <si>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</si>
  <si>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</si>
  <si>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</si>
  <si>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</si>
  <si>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</si>
  <si>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</si>
  <si>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</si>
  <si>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</si>
  <si>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</si>
  <si>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</si>
  <si>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</si>
  <si>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</si>
  <si>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</si>
  <si>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</si>
  <si>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</si>
  <si>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</si>
  <si>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</si>
  <si>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</si>
  <si>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</si>
  <si>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</si>
  <si>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</si>
  <si>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</si>
  <si>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</si>
  <si>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</si>
  <si>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</si>
  <si>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</si>
  <si>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</si>
  <si>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</si>
  <si>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</si>
  <si>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</si>
  <si>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</si>
  <si>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</si>
  <si>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</si>
  <si>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</si>
  <si>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</si>
  <si>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</si>
  <si>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</si>
  <si>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</si>
  <si>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</si>
  <si>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</si>
  <si>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</si>
  <si>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</si>
  <si>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</si>
  <si>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</si>
  <si>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</si>
  <si>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</si>
  <si>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</si>
  <si>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</si>
  <si>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</si>
  <si>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</si>
  <si>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</si>
  <si>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</si>
  <si>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</si>
  <si>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</si>
  <si>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</si>
  <si>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</si>
  <si>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</si>
  <si>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</si>
  <si>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</si>
  <si>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</si>
  <si>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</si>
  <si>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</si>
  <si>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</si>
  <si>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</si>
  <si>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</si>
  <si>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</si>
  <si>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</si>
  <si>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</si>
  <si>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</si>
  <si>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</si>
  <si>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</si>
  <si>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</si>
  <si>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</si>
  <si>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</si>
  <si>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</si>
  <si>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</si>
  <si>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</si>
  <si>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</si>
  <si>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</si>
  <si>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</si>
  <si>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</si>
  <si>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</si>
  <si>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</si>
  <si>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</si>
  <si>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</si>
  <si>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</si>
  <si>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</si>
  <si>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</si>
  <si>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</si>
  <si>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</si>
  <si>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</si>
  <si>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</si>
  <si>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</si>
  <si>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</si>
  <si>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</si>
  <si>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</si>
  <si>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</si>
  <si>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</si>
  <si>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</si>
  <si>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</si>
  <si>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</si>
  <si>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</si>
  <si>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</si>
  <si>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</si>
  <si>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</si>
  <si>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</si>
  <si>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</si>
  <si>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</si>
  <si>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</si>
  <si>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</si>
  <si>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</si>
  <si>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</si>
  <si>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</si>
  <si>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</si>
  <si>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</si>
  <si>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</si>
  <si>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</si>
  <si>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</si>
  <si>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</si>
  <si>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</si>
  <si>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</si>
  <si>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</si>
  <si>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</si>
  <si>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</si>
  <si>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</si>
  <si>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</si>
  <si>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</si>
  <si>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</si>
  <si>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</si>
  <si>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</si>
  <si>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</si>
  <si>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</si>
  <si>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</si>
  <si>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</si>
  <si>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</si>
  <si>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</si>
  <si>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</si>
  <si>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</si>
  <si>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</si>
  <si>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</si>
  <si>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</si>
  <si>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</si>
  <si>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</si>
  <si>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</si>
  <si>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</si>
  <si>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</si>
  <si>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</si>
  <si>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</si>
  <si>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</si>
  <si>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</si>
  <si>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</si>
  <si>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</si>
  <si>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</si>
  <si>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</si>
  <si>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</si>
  <si>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</si>
  <si>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</si>
  <si>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</si>
  <si>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</si>
  <si>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</si>
  <si>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</si>
  <si>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</si>
  <si>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</si>
  <si>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</si>
  <si>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</si>
  <si>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</si>
  <si>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</si>
  <si>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</si>
  <si>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</si>
  <si>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</si>
  <si>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</si>
  <si>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</si>
  <si>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</si>
  <si>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</si>
  <si>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</si>
  <si>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</si>
  <si>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</si>
  <si>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</si>
  <si>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</si>
  <si>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</si>
  <si>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</si>
  <si>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</si>
  <si>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</si>
  <si>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</si>
  <si>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</si>
  <si>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</si>
  <si>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</si>
  <si>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</si>
  <si>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</si>
  <si>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</si>
  <si>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</si>
  <si>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</si>
  <si>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</si>
  <si>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</si>
  <si>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</si>
  <si>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</si>
  <si>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</si>
  <si>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</si>
  <si>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</si>
  <si>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</si>
  <si>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</si>
  <si>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</si>
  <si>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</si>
  <si>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</si>
  <si>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</si>
  <si>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</si>
  <si>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</si>
  <si>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</si>
  <si>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</si>
  <si>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</si>
  <si>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</si>
  <si>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</si>
  <si>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</si>
  <si>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</si>
  <si>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</si>
  <si>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</si>
  <si>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</si>
  <si>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</si>
  <si>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</si>
  <si>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</si>
  <si>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</si>
  <si>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</si>
  <si>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</si>
  <si>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</si>
  <si>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</si>
  <si>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</si>
  <si>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</si>
  <si>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</si>
  <si>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</si>
  <si>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</si>
  <si>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</si>
  <si>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</si>
  <si>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</si>
  <si>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</si>
  <si>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</si>
  <si>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</si>
  <si>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</si>
  <si>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</si>
  <si>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</si>
  <si>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</si>
  <si>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</si>
  <si>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</si>
  <si>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</si>
  <si>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</si>
  <si>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</si>
  <si>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</si>
  <si>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</si>
  <si>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</si>
  <si>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</si>
  <si>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</si>
  <si>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</si>
  <si>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</si>
  <si>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</si>
  <si>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</si>
  <si>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</si>
  <si>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</si>
  <si>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</si>
  <si>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</si>
  <si>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</si>
  <si>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</si>
  <si>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</si>
  <si>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</si>
  <si>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</si>
  <si>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</si>
  <si>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</si>
  <si>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</si>
  <si>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</si>
  <si>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</si>
  <si>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</si>
  <si>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</si>
  <si>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</si>
  <si>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</si>
  <si>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</si>
  <si>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</si>
  <si>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</si>
  <si>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</si>
  <si>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</si>
  <si>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</si>
  <si>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</si>
  <si>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</si>
  <si>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</si>
  <si>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</si>
  <si>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</si>
  <si>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</si>
  <si>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</si>
  <si>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</si>
  <si>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</si>
  <si>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</si>
  <si>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</si>
  <si>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</si>
  <si>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</si>
  <si>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</si>
  <si>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</si>
  <si>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</si>
  <si>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</si>
  <si>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</si>
  <si>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</si>
  <si>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</si>
  <si>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</si>
  <si>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</si>
  <si>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</si>
  <si>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</si>
  <si>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</si>
  <si>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</si>
  <si>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</si>
  <si>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</si>
  <si>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</si>
  <si>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</si>
  <si>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</si>
  <si>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</si>
  <si>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</si>
  <si>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</si>
  <si>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</si>
  <si>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</si>
  <si>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</si>
  <si>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</si>
  <si>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</si>
  <si>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</si>
  <si>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</si>
  <si>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</si>
  <si>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</si>
  <si>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</si>
  <si>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</si>
  <si>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</si>
  <si>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</si>
  <si>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</si>
  <si>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</si>
  <si>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</si>
  <si>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</si>
  <si>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</si>
  <si>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</si>
  <si>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</si>
  <si>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</si>
  <si>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</si>
  <si>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</si>
  <si>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</si>
  <si>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</si>
  <si>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</si>
  <si>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</si>
  <si>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</si>
  <si>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</si>
  <si>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</si>
  <si>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</si>
  <si>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</si>
  <si>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</si>
  <si>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</si>
  <si>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</si>
  <si>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</si>
  <si>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</si>
  <si>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</si>
  <si>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</si>
  <si>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</si>
  <si>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</si>
  <si>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</si>
  <si>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</si>
  <si>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</si>
  <si>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</si>
  <si>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</si>
  <si>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</si>
  <si>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</si>
  <si>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</si>
  <si>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</si>
  <si>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</si>
  <si>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</si>
  <si>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</si>
  <si>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</si>
  <si>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</si>
  <si>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</si>
  <si>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</si>
  <si>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</si>
  <si>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</si>
  <si>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</si>
  <si>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</si>
  <si>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</si>
  <si>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</si>
  <si>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</si>
  <si>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</si>
  <si>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</si>
  <si>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</si>
  <si>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</si>
  <si>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</si>
  <si>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</si>
  <si>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</si>
  <si>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</si>
  <si>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</si>
  <si>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</si>
  <si>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</si>
  <si>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</si>
  <si>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</si>
  <si>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</si>
  <si>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</si>
  <si>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</si>
  <si>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</si>
  <si>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</si>
  <si>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</si>
  <si>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</si>
  <si>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</si>
  <si>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</si>
  <si>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</si>
  <si>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</si>
  <si>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</si>
  <si>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</si>
  <si>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</si>
  <si>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</si>
  <si>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</si>
  <si>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</si>
  <si>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</si>
  <si>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</si>
  <si>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</si>
  <si>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</si>
  <si>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</si>
  <si>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</si>
  <si>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</si>
  <si>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</si>
  <si>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</si>
  <si>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</si>
  <si>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</si>
  <si>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</si>
  <si>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</si>
  <si>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</si>
  <si>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</si>
  <si>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</si>
  <si>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</si>
  <si>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</si>
  <si>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</si>
  <si>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</si>
  <si>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</si>
  <si>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</si>
  <si>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</si>
  <si>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</si>
  <si>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</si>
  <si>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</si>
  <si>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</si>
  <si>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</si>
  <si>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</si>
  <si>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</si>
  <si>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</si>
  <si>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</si>
  <si>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</si>
  <si>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</si>
  <si>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</si>
  <si>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</si>
  <si>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</si>
  <si>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</si>
  <si>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</si>
  <si>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</si>
  <si>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</si>
  <si>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</si>
  <si>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</si>
  <si>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</si>
  <si>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</si>
  <si>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</si>
  <si>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</si>
  <si>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</si>
  <si>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</si>
  <si>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</si>
  <si>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</si>
  <si>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</si>
  <si>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</si>
  <si>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</si>
  <si>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</si>
  <si>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</si>
  <si>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</si>
  <si>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</si>
  <si>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</si>
  <si>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</si>
  <si>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</si>
  <si>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</si>
  <si>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</si>
  <si>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</si>
  <si>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</si>
  <si>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</si>
  <si>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</si>
  <si>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</si>
  <si>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</si>
  <si>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</si>
  <si>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</si>
  <si>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</si>
  <si>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</si>
  <si>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</si>
  <si>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</si>
  <si>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</si>
  <si>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</si>
  <si>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</si>
  <si>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</si>
  <si>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</si>
  <si>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</si>
  <si>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</si>
  <si>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</si>
  <si>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</si>
  <si>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</si>
  <si>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</si>
  <si>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</si>
  <si>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</si>
  <si>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</si>
  <si>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</si>
  <si>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</si>
  <si>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</si>
  <si>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</si>
  <si>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</si>
  <si>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</si>
  <si>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</si>
  <si>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</si>
  <si>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</si>
  <si>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</si>
  <si>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</si>
  <si>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</si>
  <si>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</si>
  <si>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</si>
  <si>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</si>
  <si>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</si>
  <si>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</si>
  <si>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</si>
  <si>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</si>
  <si>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</si>
  <si>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</si>
  <si>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</si>
  <si>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</si>
  <si>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</si>
  <si>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</si>
  <si>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</si>
  <si>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</si>
  <si>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</si>
  <si>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</si>
  <si>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</si>
  <si>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</si>
  <si>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</si>
  <si>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</si>
  <si>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</si>
  <si>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</si>
  <si>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</si>
  <si>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</si>
  <si>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</si>
  <si>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</si>
  <si>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</si>
  <si>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</si>
  <si>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</si>
  <si>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</si>
  <si>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</si>
  <si>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</si>
  <si>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</si>
  <si>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</si>
  <si>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</si>
  <si>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</si>
  <si>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</si>
  <si>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</si>
  <si>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</si>
  <si>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</si>
  <si>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</si>
  <si>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</si>
  <si>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</si>
  <si>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</si>
  <si>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</si>
  <si>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</si>
  <si>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</si>
  <si>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</si>
  <si>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</si>
  <si>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</si>
  <si>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</si>
  <si>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</si>
  <si>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</si>
  <si>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</si>
  <si>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</si>
  <si>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</si>
  <si>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</si>
  <si>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</si>
  <si>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</si>
  <si>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</si>
  <si>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</si>
  <si>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</si>
  <si>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</si>
  <si>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</si>
  <si>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</si>
  <si>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</si>
  <si>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</si>
  <si>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</si>
  <si>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</si>
  <si>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</si>
  <si>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</si>
  <si>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</si>
  <si>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</si>
  <si>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</si>
  <si>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</si>
  <si>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</si>
  <si>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</si>
  <si>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</si>
  <si>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</si>
  <si>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</si>
  <si>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</si>
  <si>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</si>
  <si>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</si>
  <si>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</si>
  <si>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</si>
  <si>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</si>
  <si>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</si>
  <si>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</si>
  <si>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</si>
  <si>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</si>
  <si>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</si>
  <si>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</si>
  <si>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</si>
  <si>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</si>
  <si>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</si>
  <si>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</si>
  <si>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</si>
  <si>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</si>
  <si>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</si>
  <si>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</si>
  <si>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</si>
  <si>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</si>
  <si>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</si>
  <si>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</si>
  <si>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</si>
  <si>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</si>
  <si>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</si>
  <si>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</si>
  <si>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</si>
  <si>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</si>
  <si>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</si>
  <si>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</si>
  <si>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</si>
  <si>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</si>
  <si>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</si>
  <si>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</si>
  <si>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</si>
  <si>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</si>
  <si>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</si>
  <si>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</si>
  <si>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</si>
  <si>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</si>
  <si>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</si>
  <si>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</si>
  <si>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</si>
  <si>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</si>
  <si>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</si>
  <si>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</si>
  <si>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</si>
  <si>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</si>
  <si>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</si>
  <si>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</si>
  <si>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</si>
  <si>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</si>
  <si>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</si>
  <si>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</si>
  <si>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</si>
  <si>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</si>
  <si>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</si>
  <si>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</si>
  <si>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</si>
  <si>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</si>
  <si>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</si>
  <si>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</si>
  <si>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</si>
  <si>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</si>
  <si>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</si>
  <si>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</si>
  <si>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</si>
  <si>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</si>
  <si>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</si>
  <si>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</si>
  <si>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</si>
  <si>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</si>
  <si>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</si>
  <si>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</si>
  <si>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</si>
  <si>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</si>
  <si>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</si>
  <si>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</si>
  <si>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</si>
  <si>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</si>
  <si>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</si>
  <si>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</si>
  <si>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</si>
  <si>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</si>
  <si>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</si>
  <si>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</si>
  <si>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</si>
  <si>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</si>
  <si>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</si>
  <si>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</si>
  <si>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</si>
  <si>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</si>
  <si>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</si>
  <si>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</si>
  <si>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</si>
  <si>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</si>
  <si>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</si>
  <si>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</si>
  <si>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</si>
  <si>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</si>
  <si>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</si>
  <si>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</si>
  <si>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</si>
  <si>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</si>
  <si>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</si>
  <si>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</si>
  <si>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</si>
  <si>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</si>
  <si>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</si>
  <si>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</si>
  <si>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</si>
  <si>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</si>
  <si>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</si>
  <si>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</si>
  <si>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</si>
  <si>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</si>
  <si>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</si>
  <si>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</si>
  <si>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</si>
  <si>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</si>
  <si>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</si>
  <si>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</si>
  <si>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</si>
  <si>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</si>
  <si>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</si>
  <si>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</si>
  <si>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</si>
  <si>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</si>
  <si>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</si>
  <si>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</si>
  <si>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</si>
  <si>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</si>
  <si>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</si>
  <si>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</si>
  <si>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</si>
  <si>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</si>
  <si>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</si>
  <si>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</si>
  <si>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</si>
  <si>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</si>
  <si>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</si>
  <si>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</si>
  <si>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</si>
  <si>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</si>
  <si>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</si>
  <si>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</si>
  <si>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</si>
  <si>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</si>
  <si>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</si>
  <si>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</si>
  <si>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</si>
  <si>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</si>
  <si>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</si>
  <si>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</si>
  <si>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</si>
  <si>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</si>
  <si>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</si>
  <si>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</si>
  <si>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</si>
  <si>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</si>
  <si>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</si>
  <si>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</si>
  <si>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</si>
  <si>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</si>
  <si>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</si>
  <si>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</si>
  <si>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</si>
  <si>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</si>
  <si>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</si>
  <si>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</si>
  <si>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</si>
  <si>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</si>
  <si>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</si>
  <si>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</si>
  <si>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</si>
  <si>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</si>
  <si>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</si>
  <si>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</si>
  <si>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</si>
  <si>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</si>
  <si>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</si>
  <si>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</si>
  <si>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</si>
  <si>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</si>
  <si>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</si>
  <si>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</si>
  <si>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</si>
  <si>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</si>
  <si>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</si>
  <si>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</si>
  <si>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</si>
  <si>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</si>
  <si>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</si>
  <si>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</si>
  <si>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</si>
  <si>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</si>
  <si>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</si>
  <si>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</si>
  <si>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</si>
  <si>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</si>
  <si>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</si>
  <si>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</si>
  <si>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</si>
  <si>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</si>
  <si>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</si>
  <si>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</si>
  <si>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</si>
  <si>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</si>
  <si>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</si>
  <si>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</si>
  <si>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</si>
  <si>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</si>
  <si>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</si>
  <si>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</si>
  <si>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</si>
  <si>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</si>
  <si>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</si>
  <si>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</si>
  <si>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</si>
  <si>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</si>
  <si>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</si>
  <si>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</si>
  <si>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</si>
  <si>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</si>
  <si>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</si>
  <si>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</si>
  <si>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</si>
  <si>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</si>
  <si>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</si>
  <si>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</si>
  <si>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</si>
  <si>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</si>
  <si>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</si>
  <si>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</si>
  <si>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</si>
  <si>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</si>
  <si>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</si>
  <si>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</si>
  <si>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</si>
  <si>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</si>
  <si>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</si>
  <si>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</si>
  <si>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</si>
  <si>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</si>
  <si>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</si>
  <si>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</si>
  <si>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</si>
  <si>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</si>
  <si>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</si>
  <si>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</si>
  <si>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</si>
  <si>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</si>
  <si>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</si>
  <si>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</si>
  <si>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</si>
  <si>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</si>
  <si>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</si>
  <si>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</si>
  <si>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</si>
  <si>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</si>
  <si>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</si>
  <si>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</si>
  <si>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</si>
  <si>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</si>
  <si>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</si>
  <si>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</si>
  <si>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</si>
  <si>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</si>
  <si>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</si>
  <si>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</si>
  <si>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</si>
  <si>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</si>
  <si>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</si>
  <si>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</si>
  <si>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</si>
  <si>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</si>
  <si>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</si>
  <si>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</si>
  <si>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</si>
  <si>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</si>
  <si>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</si>
  <si>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</si>
  <si>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</si>
  <si>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</si>
  <si>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</si>
  <si>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</si>
  <si>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</si>
  <si>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</si>
  <si>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</si>
  <si>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</si>
  <si>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</si>
  <si>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</si>
  <si>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</si>
  <si>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</si>
  <si>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</si>
  <si>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</si>
  <si>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</si>
  <si>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</si>
  <si>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</si>
  <si>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</si>
  <si>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</si>
  <si>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</si>
  <si>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</si>
  <si>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</si>
  <si>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</si>
  <si>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</si>
  <si>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</si>
  <si>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</si>
  <si>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</si>
  <si>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</si>
  <si>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</si>
  <si>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</si>
  <si>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</si>
  <si>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</si>
  <si>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</si>
  <si>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</si>
  <si>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</si>
  <si>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</si>
  <si>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</si>
  <si>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</si>
  <si>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</si>
  <si>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</si>
  <si>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</si>
  <si>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</si>
  <si>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</si>
  <si>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</si>
  <si>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</si>
  <si>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</si>
  <si>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</si>
  <si>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</si>
  <si>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</si>
  <si>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</si>
  <si>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</si>
  <si>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</si>
  <si>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</si>
  <si>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</si>
  <si>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</si>
  <si>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</si>
  <si>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</si>
  <si>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</si>
  <si>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</si>
  <si>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</si>
  <si>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</si>
  <si>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</si>
  <si>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</si>
  <si>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</si>
  <si>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</si>
  <si>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</si>
  <si>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</si>
  <si>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</si>
  <si>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</si>
  <si>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</si>
  <si>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</si>
  <si>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</si>
  <si>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</si>
  <si>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</si>
  <si>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</si>
  <si>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</si>
  <si>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</si>
  <si>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</si>
  <si>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</si>
  <si>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</si>
  <si>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</si>
  <si>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</si>
  <si>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</si>
  <si>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</si>
  <si>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</si>
  <si>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</si>
  <si>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</si>
  <si>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</si>
  <si>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</si>
  <si>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</si>
  <si>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</si>
  <si>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</si>
  <si>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</si>
  <si>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</si>
  <si>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</si>
  <si>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</si>
  <si>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</si>
  <si>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</si>
  <si>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</si>
  <si>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</si>
  <si>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</si>
  <si>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</si>
  <si>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</si>
  <si>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</si>
  <si>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</si>
  <si>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</si>
  <si>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</si>
  <si>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</si>
  <si>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</si>
  <si>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</si>
  <si>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</si>
  <si>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</si>
  <si>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</si>
  <si>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</si>
  <si>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</si>
  <si>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</si>
  <si>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</si>
  <si>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</si>
  <si>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</si>
  <si>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</si>
  <si>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</si>
  <si>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</si>
  <si>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</si>
  <si>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</si>
  <si>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</si>
  <si>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</si>
  <si>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</si>
  <si>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</si>
  <si>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</si>
  <si>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</si>
  <si>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</si>
  <si>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</si>
  <si>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</si>
  <si>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</si>
  <si>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</si>
  <si>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</si>
  <si>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</si>
  <si>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</si>
  <si>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</si>
  <si>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</si>
  <si>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</si>
  <si>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</si>
  <si>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</si>
  <si>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</si>
  <si>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</si>
  <si>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</si>
  <si>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</si>
  <si>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</si>
  <si>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</si>
  <si>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</si>
  <si>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</si>
  <si>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</si>
  <si>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</si>
  <si>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</si>
  <si>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</si>
  <si>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</si>
  <si>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</si>
  <si>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</si>
  <si>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</si>
  <si>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</si>
  <si>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</si>
  <si>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</si>
  <si>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</si>
  <si>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</si>
  <si>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</si>
  <si>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</si>
  <si>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</si>
  <si>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</si>
  <si>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</si>
  <si>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</si>
  <si>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</si>
  <si>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</si>
  <si>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</si>
  <si>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</si>
  <si>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</si>
  <si>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</si>
  <si>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</si>
  <si>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</si>
  <si>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</si>
  <si>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</si>
  <si>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</si>
  <si>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</si>
  <si>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</si>
  <si>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</si>
  <si>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</si>
  <si>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</si>
  <si>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</si>
  <si>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</si>
  <si>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</si>
  <si>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</si>
  <si>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</si>
  <si>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</si>
  <si>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</si>
  <si>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</si>
  <si>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</si>
  <si>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</si>
  <si>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</si>
  <si>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</si>
  <si>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</si>
  <si>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</si>
  <si>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</si>
  <si>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</si>
  <si>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</si>
  <si>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</si>
  <si>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</si>
  <si>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</si>
  <si>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</si>
  <si>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</si>
  <si>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</si>
  <si>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</si>
  <si>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</si>
  <si>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</si>
  <si>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</si>
  <si>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</si>
  <si>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</si>
  <si>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</si>
  <si>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</si>
  <si>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</si>
  <si>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</si>
  <si>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</si>
  <si>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</si>
  <si>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</si>
  <si>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</si>
  <si>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</si>
  <si>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</si>
  <si>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</si>
  <si>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</si>
  <si>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</si>
  <si>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</si>
  <si>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</si>
  <si>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</si>
  <si>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</si>
  <si>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</si>
  <si>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</si>
  <si>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</si>
  <si>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</si>
  <si>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</si>
  <si>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</si>
  <si>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</si>
  <si>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</si>
  <si>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</si>
  <si>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</si>
  <si>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</si>
  <si>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</si>
  <si>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</si>
  <si>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</si>
  <si>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</si>
  <si>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</si>
  <si>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</si>
  <si>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</si>
  <si>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</si>
  <si>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</si>
  <si>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</si>
  <si>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</si>
  <si>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</si>
  <si>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</si>
  <si>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</si>
  <si>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</si>
  <si>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</si>
  <si>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</si>
  <si>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</si>
  <si>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</si>
  <si>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</si>
  <si>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</si>
  <si>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</si>
  <si>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</si>
  <si>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</si>
  <si>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</si>
  <si>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</si>
  <si>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</si>
  <si>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</si>
  <si>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</si>
  <si>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</si>
  <si>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</si>
  <si>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</si>
  <si>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</si>
  <si>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</si>
  <si>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</si>
  <si>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</si>
  <si>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</si>
  <si>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</si>
  <si>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</si>
  <si>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</si>
  <si>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</si>
  <si>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</si>
  <si>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</si>
  <si>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</si>
  <si>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</si>
  <si>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</si>
  <si>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</si>
  <si>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</si>
  <si>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</si>
  <si>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</si>
  <si>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</si>
  <si>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</si>
  <si>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</si>
  <si>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</si>
  <si>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</si>
  <si>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</si>
  <si>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</si>
  <si>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</si>
  <si>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</si>
  <si>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</si>
  <si>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</si>
  <si>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</si>
  <si>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</si>
  <si>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</si>
  <si>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</si>
  <si>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</si>
  <si>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</si>
  <si>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</si>
  <si>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</si>
  <si>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</si>
  <si>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</si>
  <si>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</si>
  <si>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</si>
  <si>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</si>
  <si>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</si>
  <si>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</si>
  <si>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</si>
  <si>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</si>
  <si>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</si>
  <si>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</si>
  <si>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</si>
  <si>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</si>
  <si>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</si>
  <si>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</si>
  <si>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</si>
  <si>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</si>
  <si>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</si>
  <si>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</si>
  <si>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</si>
  <si>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</si>
  <si>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</si>
  <si>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</si>
  <si>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</si>
  <si>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</si>
  <si>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</si>
  <si>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</si>
  <si>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</si>
  <si>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</si>
  <si>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</si>
  <si>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</si>
  <si>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</si>
  <si>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</si>
  <si>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</si>
  <si>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</si>
  <si>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</si>
  <si>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</si>
  <si>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</si>
  <si>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</si>
  <si>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</si>
  <si>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</si>
  <si>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</si>
  <si>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</si>
  <si>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</si>
  <si>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</si>
  <si>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</si>
  <si>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</si>
  <si>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</si>
  <si>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</si>
  <si>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</si>
  <si>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</si>
  <si>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</si>
  <si>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</si>
  <si>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</si>
  <si>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</si>
  <si>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</si>
  <si>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</si>
  <si>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</si>
  <si>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</si>
  <si>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</si>
  <si>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</si>
  <si>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</si>
  <si>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</si>
  <si>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</si>
  <si>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</si>
  <si>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</si>
  <si>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</si>
  <si>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</si>
  <si>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</si>
  <si>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</si>
  <si>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</si>
  <si>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</si>
  <si>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</si>
  <si>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</si>
  <si>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</si>
  <si>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</si>
  <si>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</si>
  <si>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</si>
  <si>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</si>
  <si>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</si>
  <si>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</si>
  <si>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</si>
  <si>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</si>
  <si>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</si>
  <si>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</si>
  <si>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</si>
  <si>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</si>
  <si>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</si>
  <si>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</si>
  <si>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</si>
  <si>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</si>
  <si>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</si>
  <si>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</si>
  <si>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</si>
  <si>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</si>
  <si>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</si>
  <si>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</si>
  <si>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</si>
  <si>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</si>
  <si>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</si>
  <si>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</si>
  <si>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</si>
  <si>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</si>
  <si>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</si>
  <si>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</si>
  <si>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</si>
  <si>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</si>
  <si>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</si>
  <si>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</si>
  <si>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</si>
  <si>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</si>
  <si>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</si>
  <si>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</si>
  <si>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</si>
  <si>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</si>
  <si>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</si>
  <si>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</si>
  <si>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</si>
  <si>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</si>
  <si>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</si>
  <si>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</si>
  <si>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</si>
  <si>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</si>
  <si>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</si>
  <si>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</si>
  <si>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</si>
  <si>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</si>
  <si>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</si>
  <si>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</si>
  <si>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</si>
  <si>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</si>
  <si>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</si>
  <si>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</si>
  <si>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</si>
  <si>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</si>
  <si>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</si>
  <si>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</si>
  <si>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</si>
  <si>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</si>
  <si>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</si>
  <si>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</si>
  <si>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</si>
  <si>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</si>
  <si>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</si>
  <si>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</si>
  <si>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</si>
  <si>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</si>
  <si>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</si>
  <si>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</si>
  <si>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</si>
  <si>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</si>
  <si>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</si>
  <si>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</si>
  <si>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</si>
  <si>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</si>
  <si>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</si>
  <si>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</si>
  <si>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</si>
  <si>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</si>
  <si>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</si>
  <si>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</si>
  <si>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</si>
  <si>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</si>
  <si>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</si>
  <si>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</si>
  <si>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</si>
  <si>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</si>
  <si>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</si>
  <si>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</si>
  <si>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</si>
  <si>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</si>
  <si>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</si>
  <si>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</si>
  <si>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</si>
  <si>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</si>
  <si>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</si>
  <si>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</si>
  <si>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</si>
  <si>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</si>
  <si>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</si>
  <si>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</si>
  <si>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</si>
  <si>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</si>
  <si>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</si>
  <si>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</si>
  <si>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</si>
  <si>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</si>
  <si>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</si>
  <si>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</si>
  <si>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</si>
  <si>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</si>
  <si>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</si>
  <si>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</si>
  <si>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</si>
  <si>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</si>
  <si>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</si>
  <si>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</si>
  <si>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</si>
  <si>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</si>
  <si>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</si>
  <si>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</si>
  <si>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</si>
  <si>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</si>
  <si>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</si>
  <si>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</si>
  <si>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</si>
  <si>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</si>
  <si>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</si>
  <si>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</si>
  <si>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</si>
  <si>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</si>
  <si>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</si>
  <si>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</si>
  <si>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</si>
  <si>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</si>
  <si>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</si>
  <si>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</si>
  <si>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</si>
  <si>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</si>
  <si>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</si>
  <si>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</si>
  <si>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</si>
  <si>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</si>
  <si>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</si>
  <si>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</si>
  <si>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</si>
  <si>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</si>
  <si>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</si>
  <si>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</si>
  <si>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</si>
  <si>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</si>
  <si>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</si>
  <si>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</si>
  <si>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</si>
  <si>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</si>
  <si>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</si>
  <si>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</si>
  <si>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</si>
  <si>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</si>
  <si>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</si>
  <si>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</si>
  <si>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</si>
  <si>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</si>
  <si>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</si>
  <si>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</si>
  <si>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</si>
  <si>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</si>
  <si>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</si>
  <si>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</si>
  <si>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</si>
  <si>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</si>
  <si>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</si>
  <si>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</si>
  <si>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</si>
  <si>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</si>
  <si>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</si>
  <si>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</si>
  <si>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</si>
  <si>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</si>
  <si>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</si>
  <si>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</si>
  <si>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</si>
  <si>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</si>
  <si>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</si>
  <si>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</si>
  <si>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</si>
  <si>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</si>
  <si>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</si>
  <si>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</si>
  <si>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</si>
  <si>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</si>
  <si>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</si>
  <si>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</si>
  <si>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</si>
  <si>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</si>
  <si>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</si>
  <si>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</si>
  <si>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</si>
  <si>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</si>
  <si>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</si>
  <si>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</si>
  <si>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</si>
  <si>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</si>
  <si>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</si>
  <si>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</si>
  <si>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</si>
  <si>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</si>
  <si>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</si>
  <si>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</si>
  <si>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</si>
  <si>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</si>
  <si>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</si>
  <si>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</si>
  <si>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</si>
  <si>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</si>
  <si>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</si>
  <si>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</si>
  <si>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</si>
  <si>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</si>
  <si>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</si>
  <si>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</si>
  <si>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</si>
  <si>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</si>
  <si>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</si>
  <si>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</si>
  <si>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</si>
  <si>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</si>
  <si>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</si>
  <si>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</si>
  <si>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</si>
  <si>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</si>
  <si>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</si>
  <si>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</si>
  <si>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</si>
  <si>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</si>
  <si>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</si>
  <si>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</si>
  <si>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</si>
  <si>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</si>
  <si>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</si>
  <si>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</si>
  <si>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</si>
  <si>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</si>
  <si>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</si>
  <si>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</si>
  <si>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</si>
  <si>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</si>
  <si>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</si>
  <si>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</si>
  <si>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</si>
  <si>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</si>
  <si>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</si>
  <si>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</si>
  <si>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</si>
  <si>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</si>
  <si>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</si>
  <si>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</si>
  <si>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</si>
  <si>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</si>
  <si>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</si>
  <si>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</si>
  <si>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</si>
  <si>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</si>
  <si>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</si>
  <si>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</si>
  <si>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</si>
  <si>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</si>
  <si>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</si>
  <si>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</si>
  <si>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</si>
  <si>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</si>
  <si>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</si>
  <si>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</si>
  <si>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</si>
  <si>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</si>
  <si>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</si>
  <si>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</si>
  <si>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</si>
  <si>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</si>
  <si>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</si>
  <si>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</si>
  <si>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</si>
  <si>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</si>
  <si>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</si>
  <si>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</si>
  <si>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</si>
  <si>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</si>
  <si>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</si>
  <si>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</si>
  <si>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</si>
  <si>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</si>
  <si>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</si>
  <si>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</si>
  <si>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</si>
  <si>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</si>
  <si>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</si>
  <si>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</si>
  <si>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</si>
  <si>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</si>
  <si>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</si>
  <si>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</si>
  <si>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</si>
  <si>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</si>
  <si>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</si>
  <si>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</si>
  <si>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</si>
  <si>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</si>
  <si>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</si>
  <si>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</si>
  <si>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</si>
  <si>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</si>
  <si>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</si>
  <si>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</si>
  <si>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</si>
  <si>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</si>
  <si>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</si>
  <si>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</si>
  <si>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</si>
  <si>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</si>
  <si>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</si>
  <si>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</si>
  <si>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</si>
  <si>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</si>
  <si>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</si>
  <si>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</si>
  <si>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</si>
  <si>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</si>
  <si>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</si>
  <si>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</si>
  <si>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</si>
  <si>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</si>
  <si>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</si>
  <si>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</si>
  <si>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</si>
  <si>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</si>
  <si>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</si>
  <si>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</si>
  <si>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</si>
  <si>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</si>
  <si>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</si>
  <si>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</si>
  <si>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</si>
  <si>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</si>
  <si>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</si>
  <si>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</si>
  <si>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</si>
  <si>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</si>
  <si>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</si>
  <si>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</si>
  <si>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</si>
  <si>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</si>
  <si>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</si>
  <si>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</si>
  <si>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</si>
  <si>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</si>
  <si>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</si>
  <si>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</si>
  <si>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</si>
  <si>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</si>
  <si>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</si>
  <si>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</si>
  <si>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</si>
  <si>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</si>
  <si>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</si>
  <si>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</si>
  <si>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</si>
  <si>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</si>
  <si>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</si>
  <si>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</si>
  <si>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</si>
  <si>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</si>
  <si>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</si>
  <si>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</si>
  <si>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</si>
  <si>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</si>
  <si>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</si>
  <si>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</si>
  <si>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</si>
  <si>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</si>
  <si>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</si>
  <si>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</si>
  <si>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</si>
  <si>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</si>
  <si>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</si>
  <si>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</si>
  <si>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</si>
  <si>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</si>
  <si>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</si>
  <si>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</si>
  <si>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</si>
  <si>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</si>
  <si>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</si>
  <si>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</si>
  <si>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</si>
  <si>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</si>
  <si>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</si>
  <si>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</si>
  <si>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</si>
  <si>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</si>
  <si>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</si>
  <si>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</si>
  <si>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</si>
  <si>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</si>
  <si>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</si>
  <si>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</si>
  <si>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</si>
  <si>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</si>
  <si>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</si>
  <si>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</si>
  <si>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</si>
  <si>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</si>
  <si>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</si>
  <si>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</si>
  <si>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</si>
  <si>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</si>
  <si>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</si>
  <si>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</si>
  <si>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</si>
  <si>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</si>
  <si>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</si>
  <si>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</si>
  <si>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</si>
  <si>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</si>
  <si>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</si>
  <si>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</si>
  <si>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</si>
  <si>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</si>
  <si>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</si>
  <si>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</si>
  <si>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</si>
  <si>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</si>
  <si>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</si>
  <si>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</si>
  <si>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</si>
  <si>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</si>
  <si>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</si>
  <si>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</si>
  <si>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</si>
  <si>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</si>
  <si>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</si>
  <si>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</si>
  <si>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</si>
  <si>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</si>
  <si>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</si>
  <si>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</si>
  <si>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</si>
  <si>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</si>
  <si>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</si>
  <si>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</si>
  <si>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</si>
  <si>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</si>
  <si>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</si>
  <si>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</si>
  <si>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</si>
  <si>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</si>
  <si>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</si>
  <si>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</si>
  <si>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</si>
  <si>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</si>
  <si>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</si>
  <si>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</si>
  <si>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</si>
  <si>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</si>
  <si>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</si>
  <si>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</si>
  <si>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</si>
  <si>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</si>
  <si>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</si>
  <si>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</si>
  <si>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</si>
  <si>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</si>
  <si>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</si>
  <si>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</si>
  <si>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</si>
  <si>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</si>
  <si>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</si>
  <si>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</si>
  <si>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</si>
  <si>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</si>
  <si>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</si>
  <si>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</si>
  <si>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</si>
  <si>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</si>
  <si>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</si>
  <si>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</si>
  <si>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</si>
  <si>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</si>
  <si>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</si>
  <si>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</si>
  <si>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</si>
  <si>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</si>
  <si>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</si>
  <si>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</si>
  <si>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</si>
  <si>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</si>
  <si>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</si>
  <si>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</si>
  <si>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</si>
  <si>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</si>
  <si>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</si>
  <si>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</si>
  <si>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</si>
  <si>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</si>
  <si>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</si>
  <si>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</si>
  <si>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</si>
  <si>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</si>
  <si>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</si>
  <si>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</si>
  <si>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</si>
  <si>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</si>
  <si>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</si>
  <si>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</si>
  <si>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</si>
  <si>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</si>
  <si>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</si>
  <si>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</si>
  <si>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</si>
  <si>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</si>
  <si>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</si>
  <si>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</si>
  <si>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</si>
  <si>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</si>
  <si>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</si>
  <si>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</si>
  <si>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</si>
  <si>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</si>
  <si>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</si>
  <si>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</si>
  <si>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</si>
  <si>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</si>
  <si>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</si>
  <si>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</si>
  <si>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</si>
  <si>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</si>
  <si>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</si>
  <si>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</si>
  <si>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</si>
  <si>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</si>
  <si>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</si>
  <si>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</si>
  <si>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</si>
  <si>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</si>
  <si>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</si>
  <si>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</si>
  <si>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</si>
  <si>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</si>
  <si>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</si>
  <si>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</si>
  <si>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</si>
  <si>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</si>
  <si>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</si>
  <si>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</si>
  <si>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</si>
  <si>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</si>
  <si>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</si>
  <si>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</si>
  <si>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</si>
  <si>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</si>
  <si>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</si>
  <si>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</si>
  <si>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</si>
  <si>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</si>
  <si>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</si>
  <si>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</si>
  <si>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</si>
  <si>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</si>
  <si>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</si>
  <si>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</si>
  <si>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</si>
  <si>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</si>
  <si>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</si>
  <si>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</si>
  <si>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</si>
  <si>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</si>
  <si>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</si>
  <si>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</si>
  <si>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</si>
  <si>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</si>
  <si>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</si>
  <si>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</si>
  <si>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</si>
  <si>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</si>
  <si>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</si>
  <si>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</si>
  <si>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</si>
  <si>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</si>
  <si>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</si>
  <si>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</si>
  <si>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</si>
  <si>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</si>
  <si>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</si>
  <si>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</si>
  <si>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</si>
  <si>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</si>
  <si>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</si>
  <si>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</si>
  <si>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</si>
  <si>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</si>
  <si>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</si>
  <si>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</si>
  <si>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</si>
  <si>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</si>
  <si>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</si>
  <si>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</si>
  <si>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</si>
  <si>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</si>
  <si>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</si>
  <si>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</si>
  <si>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</si>
  <si>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</si>
  <si>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</si>
  <si>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</si>
  <si>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</si>
  <si>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</si>
  <si>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</si>
  <si>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</si>
  <si>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</si>
  <si>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</si>
  <si>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</si>
  <si>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</si>
  <si>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</si>
  <si>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</si>
  <si>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</si>
  <si>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</si>
  <si>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</si>
  <si>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</si>
  <si>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</si>
  <si>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</si>
  <si>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</si>
  <si>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</si>
  <si>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</si>
  <si>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</si>
  <si>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</si>
  <si>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</si>
  <si>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</si>
  <si>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</si>
  <si>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</si>
  <si>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</si>
  <si>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</si>
  <si>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</si>
  <si>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</si>
  <si>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</si>
  <si>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</si>
  <si>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</si>
  <si>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</si>
  <si>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</si>
  <si>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</si>
  <si>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</si>
  <si>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</si>
  <si>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</si>
  <si>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</si>
  <si>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</si>
  <si>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</si>
  <si>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</si>
  <si>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</si>
  <si>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</si>
  <si>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</si>
  <si>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</si>
  <si>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</si>
  <si>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</si>
  <si>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</si>
  <si>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</si>
  <si>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</si>
  <si>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</si>
  <si>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</si>
  <si>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</si>
  <si>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</si>
  <si>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</si>
  <si>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</si>
  <si>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</si>
  <si>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</si>
  <si>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</si>
  <si>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</si>
  <si>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</si>
  <si>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</si>
  <si>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</si>
  <si>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</si>
  <si>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</si>
  <si>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</si>
  <si>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</si>
  <si>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</si>
  <si>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</si>
  <si>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</si>
  <si>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</si>
  <si>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</si>
  <si>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</si>
  <si>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</si>
  <si>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</si>
  <si>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</si>
  <si>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</si>
  <si>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</si>
  <si>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</si>
  <si>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</si>
  <si>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</si>
  <si>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</si>
  <si>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</si>
  <si>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</si>
  <si>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</si>
  <si>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</si>
  <si>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</si>
  <si>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</si>
  <si>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</si>
  <si>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</si>
  <si>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</si>
  <si>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</si>
  <si>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</si>
  <si>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</si>
  <si>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</si>
  <si>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</si>
  <si>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</si>
  <si>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</si>
  <si>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</si>
  <si>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</si>
  <si>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</si>
  <si>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</si>
  <si>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</si>
  <si>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</si>
  <si>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</si>
  <si>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</si>
  <si>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</si>
  <si>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</si>
  <si>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</si>
  <si>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</si>
  <si>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</si>
  <si>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</si>
  <si>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</si>
  <si>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</si>
  <si>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</si>
  <si>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</si>
  <si>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</si>
  <si>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</si>
  <si>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</si>
  <si>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</si>
  <si>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</si>
  <si>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</si>
  <si>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</si>
  <si>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</si>
  <si>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</si>
  <si>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</si>
  <si>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</si>
  <si>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</si>
  <si>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</si>
  <si>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</si>
  <si>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</si>
  <si>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</si>
  <si>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</si>
  <si>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</si>
  <si>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</si>
  <si>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</si>
  <si>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</si>
  <si>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</si>
  <si>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</si>
  <si>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</si>
  <si>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</si>
  <si>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</si>
  <si>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</si>
  <si>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</si>
  <si>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</si>
  <si>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</si>
  <si>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</si>
  <si>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</si>
  <si>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</si>
  <si>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</si>
  <si>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</si>
  <si>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</si>
  <si>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</si>
  <si>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</si>
  <si>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</si>
  <si>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</si>
  <si>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</si>
  <si>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</si>
  <si>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</si>
  <si>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</si>
  <si>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</si>
  <si>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</si>
  <si>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</si>
  <si>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</si>
  <si>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</si>
  <si>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</si>
  <si>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</si>
  <si>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</si>
  <si>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</si>
  <si>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</si>
  <si>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</si>
  <si>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</si>
  <si>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</si>
  <si>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</si>
  <si>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</si>
  <si>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</si>
  <si>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</si>
  <si>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</si>
  <si>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</si>
  <si>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</si>
  <si>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</si>
  <si>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</si>
  <si>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</si>
  <si>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</si>
  <si>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</si>
  <si>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</si>
  <si>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</si>
  <si>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</si>
  <si>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</si>
  <si>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</si>
  <si>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</si>
  <si>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</si>
  <si>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</si>
  <si>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</si>
  <si>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</si>
  <si>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</si>
  <si>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</si>
  <si>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</si>
  <si>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</si>
  <si>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</si>
  <si>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</si>
  <si>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</si>
  <si>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</si>
  <si>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</si>
  <si>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</si>
  <si>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</si>
  <si>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</si>
  <si>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</si>
  <si>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</si>
  <si>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</si>
  <si>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</si>
  <si>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</si>
  <si>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</si>
  <si>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</si>
  <si>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</si>
  <si>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</si>
  <si>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</si>
  <si>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</si>
  <si>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</si>
  <si>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</si>
  <si>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</si>
  <si>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</si>
  <si>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</si>
  <si>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</si>
  <si>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</si>
  <si>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</si>
  <si>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</si>
  <si>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</si>
  <si>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</si>
  <si>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</si>
  <si>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</si>
  <si>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</si>
  <si>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</si>
  <si>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</si>
  <si>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</si>
  <si>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</si>
  <si>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</si>
  <si>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</si>
  <si>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</si>
  <si>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</si>
  <si>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</si>
  <si>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</si>
  <si>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</si>
  <si>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</si>
  <si>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</si>
  <si>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</si>
  <si>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</si>
  <si>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</si>
  <si>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</si>
  <si>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</si>
  <si>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</si>
  <si>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</si>
  <si>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</si>
  <si>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</si>
  <si>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</si>
  <si>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</si>
  <si>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</si>
  <si>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</si>
  <si>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</si>
  <si>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</si>
  <si>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</si>
  <si>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</si>
  <si>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</si>
  <si>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</si>
  <si>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</si>
  <si>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</si>
  <si>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</si>
  <si>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</si>
  <si>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</si>
  <si>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</si>
  <si>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</si>
  <si>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</si>
  <si>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</si>
  <si>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</si>
  <si>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</si>
  <si>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</si>
  <si>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</si>
  <si>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</si>
  <si>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</si>
  <si>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</si>
  <si>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</si>
  <si>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</si>
  <si>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</si>
  <si>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</si>
  <si>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</si>
  <si>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</si>
  <si>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</si>
  <si>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</si>
  <si>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</si>
  <si>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</si>
  <si>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</si>
  <si>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</si>
  <si>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</si>
  <si>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</si>
  <si>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</si>
  <si>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</si>
  <si>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</si>
  <si>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</si>
  <si>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</si>
  <si>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</si>
  <si>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</si>
  <si>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</si>
  <si>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</si>
  <si>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</si>
  <si>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</si>
  <si>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</si>
  <si>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</si>
  <si>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</si>
  <si>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</si>
  <si>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</si>
  <si>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</si>
  <si>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</si>
  <si>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</si>
  <si>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</si>
  <si>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</si>
  <si>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</si>
  <si>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</si>
  <si>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</si>
  <si>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</si>
  <si>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</si>
  <si>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</si>
  <si>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</si>
  <si>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</si>
  <si>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</si>
  <si>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</si>
  <si>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</si>
  <si>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</si>
  <si>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</si>
  <si>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</si>
  <si>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</si>
  <si>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</si>
  <si>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</si>
  <si>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</si>
  <si>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</si>
  <si>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</si>
  <si>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</si>
  <si>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</si>
  <si>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</si>
  <si>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</si>
  <si>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</si>
  <si>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</si>
  <si>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</si>
  <si>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</si>
  <si>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</si>
  <si>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</si>
  <si>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</si>
  <si>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</si>
  <si>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</si>
  <si>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</si>
  <si>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</si>
  <si>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</si>
  <si>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</si>
  <si>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</si>
  <si>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</si>
  <si>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</si>
  <si>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</si>
  <si>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</si>
  <si>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</si>
  <si>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</si>
  <si>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</si>
  <si>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</si>
  <si>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</si>
  <si>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</si>
  <si>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</si>
  <si>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</si>
  <si>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</si>
  <si>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</si>
  <si>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</si>
  <si>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</si>
  <si>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</si>
  <si>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</si>
  <si>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</si>
  <si>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</si>
  <si>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</si>
  <si>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</si>
  <si>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</si>
  <si>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</si>
  <si>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</si>
  <si>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</si>
  <si>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</si>
  <si>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</si>
  <si>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</si>
  <si>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</si>
  <si>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</si>
  <si>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</si>
  <si>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</si>
  <si>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</si>
  <si>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</si>
  <si>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</si>
  <si>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</si>
  <si>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</si>
  <si>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</si>
  <si>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</si>
  <si>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</si>
  <si>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</si>
  <si>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</si>
  <si>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</si>
  <si>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</si>
  <si>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</si>
  <si>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</si>
  <si>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</si>
  <si>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</si>
  <si>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</si>
  <si>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</si>
  <si>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</si>
  <si>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</si>
  <si>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</si>
  <si>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</si>
  <si>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</si>
  <si>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</si>
  <si>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</si>
  <si>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</si>
  <si>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</si>
  <si>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</si>
  <si>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</si>
  <si>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</si>
  <si>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</si>
  <si>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</si>
  <si>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</si>
  <si>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</si>
  <si>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</si>
  <si>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</si>
  <si>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</si>
  <si>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</si>
  <si>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</si>
  <si>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</si>
  <si>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</si>
  <si>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</si>
  <si>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</si>
  <si>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</si>
  <si>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</si>
  <si>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</si>
  <si>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</si>
  <si>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</si>
  <si>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</si>
  <si>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</si>
  <si>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</si>
  <si>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</si>
  <si>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</si>
  <si>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</si>
  <si>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</si>
  <si>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</si>
  <si>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</si>
  <si>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</si>
  <si>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</si>
  <si>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</si>
  <si>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</si>
  <si>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</si>
  <si>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</si>
  <si>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</si>
  <si>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</si>
  <si>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</si>
  <si>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</si>
  <si>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</si>
  <si>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</si>
  <si>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</si>
  <si>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</si>
  <si>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</si>
  <si>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</si>
  <si>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</si>
  <si>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</si>
  <si>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</si>
  <si>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</si>
  <si>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</si>
  <si>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</si>
  <si>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</si>
  <si>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</si>
  <si>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</si>
  <si>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</si>
  <si>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</si>
  <si>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</si>
  <si>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</si>
  <si>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</si>
  <si>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</si>
  <si>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</si>
  <si>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</si>
  <si>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</si>
  <si>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</si>
  <si>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</si>
  <si>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</si>
  <si>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</si>
  <si>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</si>
  <si>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</si>
  <si>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</si>
  <si>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</si>
  <si>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</si>
  <si>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</si>
  <si>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</si>
  <si>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</si>
  <si>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</si>
  <si>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</si>
  <si>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</si>
  <si>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</si>
  <si>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</si>
  <si>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</si>
  <si>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</si>
  <si>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</si>
  <si>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</si>
  <si>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</si>
  <si>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</si>
  <si>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</si>
  <si>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</si>
  <si>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</si>
  <si>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</si>
  <si>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</si>
  <si>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</si>
  <si>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</si>
  <si>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</si>
  <si>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</si>
  <si>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</si>
  <si>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</si>
  <si>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</si>
  <si>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</si>
  <si>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</si>
  <si>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</si>
  <si>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</si>
  <si>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</si>
  <si>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</si>
  <si>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</si>
  <si>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</si>
  <si>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</si>
  <si>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</si>
  <si>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</si>
  <si>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</si>
  <si>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</si>
  <si>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</si>
  <si>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</si>
  <si>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</si>
  <si>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</si>
  <si>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</si>
  <si>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</si>
  <si>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</si>
  <si>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</si>
  <si>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</si>
  <si>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</si>
  <si>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</si>
  <si>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</si>
  <si>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</si>
  <si>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</si>
  <si>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</si>
  <si>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</si>
  <si>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</si>
  <si>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</si>
  <si>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</si>
  <si>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</si>
  <si>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</si>
  <si>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</si>
  <si>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</si>
  <si>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</si>
  <si>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</si>
  <si>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</si>
  <si>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</si>
  <si>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</si>
  <si>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</si>
  <si>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</si>
  <si>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</si>
  <si>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</si>
  <si>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</si>
  <si>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</si>
  <si>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</si>
  <si>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</si>
  <si>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</si>
  <si>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</si>
  <si>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</si>
  <si>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</si>
  <si>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</si>
  <si>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</si>
  <si>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</si>
  <si>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</si>
  <si>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</si>
  <si>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</si>
  <si>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</si>
  <si>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</si>
  <si>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</si>
  <si>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</si>
  <si>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</si>
  <si>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</si>
  <si>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</si>
  <si>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</si>
  <si>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</si>
  <si>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</si>
  <si>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</si>
  <si>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</si>
  <si>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</si>
  <si>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</si>
  <si>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</si>
  <si>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</si>
  <si>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</si>
  <si>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</si>
  <si>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</si>
  <si>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</si>
  <si>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</si>
  <si>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</si>
  <si>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</si>
  <si>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</si>
  <si>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</si>
  <si>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</si>
  <si>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</si>
  <si>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</si>
  <si>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</si>
  <si>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</si>
  <si>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</si>
  <si>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</si>
  <si>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</si>
  <si>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</si>
  <si>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</si>
  <si>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</si>
  <si>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</si>
  <si>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</si>
  <si>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</si>
  <si>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</si>
  <si>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</si>
  <si>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</si>
  <si>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</si>
  <si>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</si>
  <si>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</si>
  <si>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</si>
  <si>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</si>
  <si>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</si>
  <si>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</si>
  <si>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</si>
  <si>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</si>
  <si>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</si>
  <si>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</si>
  <si>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</si>
  <si>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</si>
  <si>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</si>
  <si>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</si>
  <si>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</si>
  <si>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</si>
  <si>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</si>
  <si>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</si>
  <si>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</si>
  <si>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</si>
  <si>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</si>
  <si>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</si>
  <si>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</si>
  <si>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</si>
  <si>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</si>
  <si>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</si>
  <si>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</si>
  <si>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</si>
  <si>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</si>
  <si>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</si>
  <si>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</si>
  <si>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</si>
  <si>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</si>
  <si>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</si>
  <si>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</si>
  <si>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</si>
  <si>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</si>
  <si>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</si>
  <si>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</si>
  <si>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</si>
  <si>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</si>
  <si>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</si>
  <si>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</si>
  <si>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</si>
  <si>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</si>
  <si>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</si>
  <si>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</si>
  <si>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</si>
  <si>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</si>
  <si>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</si>
  <si>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</si>
  <si>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</si>
  <si>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</si>
  <si>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</si>
  <si>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</si>
  <si>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</si>
  <si>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</si>
  <si>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</si>
  <si>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</si>
  <si>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</si>
  <si>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</si>
  <si>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</si>
  <si>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</si>
  <si>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</si>
  <si>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</si>
  <si>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</si>
  <si>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</si>
  <si>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</si>
  <si>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</si>
  <si>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</si>
  <si>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</si>
  <si>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</si>
  <si>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</si>
  <si>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</si>
  <si>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</si>
  <si>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</si>
  <si>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</si>
  <si>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</si>
  <si>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</si>
  <si>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</si>
  <si>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</si>
  <si>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</si>
  <si>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</si>
  <si>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</si>
  <si>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</si>
  <si>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</si>
  <si>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</si>
  <si>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</si>
  <si>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</si>
  <si>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</si>
  <si>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</si>
  <si>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</si>
  <si>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</si>
  <si>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</si>
  <si>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</si>
  <si>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</si>
  <si>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</si>
  <si>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</si>
  <si>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</si>
  <si>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</si>
  <si>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</si>
  <si>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</si>
  <si>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</si>
  <si>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</si>
  <si>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</si>
  <si>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</si>
  <si>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</si>
  <si>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</si>
  <si>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</si>
  <si>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</si>
  <si>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</si>
  <si>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</si>
  <si>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</si>
  <si>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</si>
  <si>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</si>
  <si>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</si>
  <si>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</si>
  <si>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</si>
  <si>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</si>
  <si>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</si>
  <si>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</si>
  <si>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</si>
  <si>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</si>
  <si>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</si>
  <si>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</si>
  <si>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</si>
  <si>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</si>
  <si>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</si>
  <si>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</si>
  <si>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</si>
  <si>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</si>
  <si>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</si>
  <si>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</si>
  <si>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</si>
  <si>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</si>
  <si>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</si>
  <si>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</si>
  <si>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</si>
  <si>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</si>
  <si>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</si>
  <si>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</si>
  <si>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</si>
  <si>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</si>
  <si>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</si>
  <si>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</si>
  <si>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</si>
  <si>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</si>
  <si>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</si>
  <si>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</si>
  <si>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</si>
  <si>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</si>
  <si>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</si>
  <si>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</si>
  <si>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</si>
  <si>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</si>
  <si>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</si>
  <si>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</si>
  <si>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</si>
  <si>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</si>
  <si>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</si>
  <si>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</si>
  <si>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</si>
  <si>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</si>
  <si>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</si>
  <si>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</si>
  <si>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</si>
  <si>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</si>
  <si>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</si>
  <si>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</si>
  <si>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</si>
  <si>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</si>
  <si>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</si>
  <si>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</si>
  <si>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</si>
  <si>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</si>
  <si>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</si>
  <si>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</si>
  <si>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</si>
  <si>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</si>
  <si>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</si>
  <si>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</si>
  <si>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</si>
  <si>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</si>
  <si>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</si>
  <si>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</si>
  <si>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</si>
  <si>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</si>
  <si>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</si>
  <si>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</si>
  <si>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</si>
  <si>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</si>
  <si>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</si>
  <si>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</si>
  <si>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</si>
  <si>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</si>
  <si>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</si>
  <si>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</si>
  <si>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</si>
  <si>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</si>
  <si>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</si>
  <si>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</si>
  <si>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</si>
  <si>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</si>
  <si>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</si>
  <si>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</si>
  <si>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</si>
  <si>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</si>
  <si>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</si>
  <si>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</si>
  <si>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</si>
  <si>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</si>
  <si>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</si>
  <si>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</si>
  <si>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</si>
  <si>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</si>
  <si>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</si>
  <si>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</si>
  <si>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</si>
  <si>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</si>
  <si>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</si>
  <si>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</si>
  <si>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</si>
  <si>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</si>
  <si>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</si>
  <si>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</si>
  <si>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</si>
  <si>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</si>
  <si>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</si>
  <si>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</si>
  <si>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</si>
  <si>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</si>
  <si>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</si>
  <si>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</si>
  <si>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</si>
  <si>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</si>
  <si>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</si>
  <si>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</si>
  <si>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</si>
  <si>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</si>
  <si>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</si>
  <si>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</si>
  <si>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</si>
  <si>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</si>
  <si>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</si>
  <si>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</si>
  <si>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</si>
  <si>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</si>
  <si>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</si>
  <si>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</si>
  <si>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</si>
  <si>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</si>
  <si>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</si>
  <si>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</si>
  <si>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</si>
  <si>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</si>
  <si>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</si>
  <si>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</si>
  <si>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</si>
  <si>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</si>
  <si>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</si>
  <si>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</si>
  <si>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</si>
  <si>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</si>
  <si>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</si>
  <si>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</si>
  <si>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</si>
  <si>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</si>
  <si>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</si>
  <si>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</si>
  <si>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</si>
  <si>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</si>
  <si>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</si>
  <si>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</si>
  <si>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</si>
  <si>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</si>
  <si>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</si>
  <si>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</si>
  <si>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</si>
  <si>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</si>
  <si>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</si>
  <si>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</si>
  <si>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</si>
  <si>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</si>
  <si>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</si>
  <si>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</si>
  <si>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</si>
  <si>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</si>
  <si>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</si>
  <si>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</si>
  <si>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</si>
  <si>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</si>
  <si>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</si>
  <si>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</si>
  <si>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</si>
  <si>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</si>
  <si>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</si>
  <si>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</si>
  <si>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</si>
  <si>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</si>
  <si>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</si>
  <si>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</si>
  <si>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</si>
  <si>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</si>
  <si>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</si>
  <si>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</si>
  <si>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</si>
  <si>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</si>
  <si>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</si>
  <si>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</si>
  <si>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</si>
  <si>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</si>
  <si>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</si>
  <si>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</si>
  <si>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</si>
  <si>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</si>
  <si>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</si>
  <si>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</si>
  <si>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</si>
  <si>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</si>
  <si>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</si>
  <si>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</si>
  <si>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</si>
  <si>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</si>
  <si>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</si>
  <si>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</si>
  <si>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</si>
  <si>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</si>
  <si>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</si>
  <si>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</si>
  <si>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</si>
  <si>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</si>
  <si>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</si>
  <si>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</si>
  <si>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</si>
  <si>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</si>
  <si>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</si>
  <si>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</si>
  <si>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</si>
  <si>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</si>
  <si>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</si>
  <si>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</si>
  <si>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</si>
  <si>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</si>
  <si>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</si>
  <si>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</si>
  <si>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</si>
  <si>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</si>
  <si>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</si>
  <si>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</si>
  <si>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</si>
  <si>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</si>
  <si>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</si>
  <si>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</si>
  <si>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</si>
  <si>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</si>
  <si>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</si>
  <si>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</si>
  <si>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</si>
  <si>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</si>
  <si>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</si>
  <si>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</si>
  <si>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</si>
  <si>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</si>
  <si>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</si>
  <si>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</si>
  <si>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</si>
  <si>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</si>
  <si>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</si>
  <si>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</si>
  <si>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</si>
  <si>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</si>
  <si>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</si>
  <si>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</si>
  <si>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</si>
  <si>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</si>
  <si>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</si>
  <si>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</si>
  <si>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</si>
  <si>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</si>
  <si>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</si>
  <si>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</si>
  <si>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</si>
  <si>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</si>
  <si>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</si>
  <si>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</si>
  <si>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</si>
  <si>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</si>
  <si>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</si>
  <si>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</si>
  <si>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</si>
  <si>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</si>
  <si>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</si>
  <si>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</si>
  <si>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</si>
  <si>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</si>
  <si>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</si>
  <si>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</si>
  <si>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</si>
  <si>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</si>
  <si>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</si>
  <si>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</si>
  <si>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</si>
  <si>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</si>
  <si>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</si>
  <si>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</si>
  <si>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</si>
  <si>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</si>
  <si>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</si>
  <si>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</si>
  <si>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</si>
  <si>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</si>
  <si>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</si>
  <si>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</si>
  <si>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</si>
  <si>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</si>
  <si>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</si>
  <si>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</si>
  <si>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</si>
  <si>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</si>
  <si>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</si>
  <si>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</si>
  <si>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</si>
  <si>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</si>
  <si>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</si>
  <si>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</si>
  <si>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</si>
  <si>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</si>
  <si>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</si>
  <si>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</si>
  <si>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</si>
  <si>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</si>
  <si>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</si>
  <si>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</si>
  <si>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</si>
  <si>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</si>
  <si>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</si>
  <si>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</si>
  <si>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</si>
  <si>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</si>
  <si>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</si>
  <si>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</si>
  <si>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</si>
  <si>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</si>
  <si>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</si>
  <si>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</si>
  <si>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</si>
  <si>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</si>
  <si>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</si>
  <si>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</si>
  <si>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</si>
  <si>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</si>
  <si>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</si>
  <si>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</si>
  <si>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</si>
  <si>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</si>
  <si>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</si>
  <si>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</si>
  <si>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</si>
  <si>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</si>
  <si>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</si>
  <si>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</si>
  <si>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</si>
  <si>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</si>
  <si>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</si>
  <si>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</si>
  <si>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</si>
  <si>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</si>
  <si>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</si>
  <si>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</si>
  <si>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</si>
  <si>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</si>
  <si>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</si>
  <si>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</si>
  <si>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</si>
  <si>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</si>
  <si>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</si>
  <si>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</si>
  <si>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</si>
  <si>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</si>
  <si>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</si>
  <si>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</si>
  <si>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</si>
  <si>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</si>
  <si>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</si>
  <si>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</si>
  <si>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</si>
  <si>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</si>
  <si>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</si>
  <si>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</si>
  <si>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</si>
  <si>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</si>
  <si>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</si>
  <si>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</si>
  <si>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</si>
  <si>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</si>
  <si>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</si>
  <si>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</si>
  <si>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</si>
  <si>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</si>
  <si>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</si>
  <si>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</si>
  <si>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</si>
  <si>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</si>
  <si>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</si>
  <si>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</si>
  <si>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</si>
  <si>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</si>
  <si>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</si>
  <si>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</si>
  <si>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</si>
  <si>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</si>
  <si>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</si>
  <si>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</si>
  <si>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</si>
  <si>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</si>
  <si>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</si>
  <si>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</si>
  <si>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</si>
  <si>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</si>
  <si>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</si>
  <si>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</si>
  <si>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</si>
  <si>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</si>
  <si>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</si>
  <si>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</si>
  <si>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</si>
  <si>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</si>
  <si>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</si>
  <si>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</si>
  <si>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</si>
  <si>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</si>
  <si>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</si>
  <si>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</si>
  <si>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</si>
  <si>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</si>
  <si>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</si>
  <si>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</si>
  <si>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</si>
  <si>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</si>
  <si>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</si>
  <si>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</si>
  <si>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</si>
  <si>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</si>
  <si>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</si>
  <si>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</si>
  <si>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</si>
  <si>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</si>
  <si>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</si>
  <si>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</si>
  <si>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</si>
  <si>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</si>
  <si>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</si>
  <si>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</si>
  <si>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</si>
  <si>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</si>
  <si>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</si>
  <si>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</si>
  <si>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</si>
  <si>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</si>
  <si>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</si>
  <si>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</si>
  <si>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</si>
  <si>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</si>
  <si>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</si>
  <si>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</si>
  <si>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</si>
  <si>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</si>
  <si>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</si>
  <si>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</si>
  <si>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</si>
  <si>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</si>
  <si>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</si>
  <si>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</si>
  <si>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</si>
  <si>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</si>
  <si>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</si>
  <si>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</si>
  <si>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</si>
  <si>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</si>
  <si>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</si>
  <si>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</si>
  <si>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</si>
  <si>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</si>
  <si>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</si>
  <si>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</si>
  <si>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</si>
  <si>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</si>
  <si>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</si>
  <si>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</si>
  <si>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</si>
  <si>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</si>
  <si>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</si>
  <si>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</si>
  <si>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</si>
  <si>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</si>
  <si>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</si>
  <si>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</si>
  <si>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</si>
  <si>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</si>
  <si>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</si>
  <si>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</si>
  <si>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</si>
  <si>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</si>
  <si>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</si>
  <si>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</si>
  <si>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</si>
  <si>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</si>
  <si>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</si>
  <si>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</si>
  <si>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</si>
  <si>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</si>
  <si>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</si>
  <si>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</si>
  <si>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</si>
  <si>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</si>
  <si>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</si>
  <si>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</si>
  <si>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</si>
  <si>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</si>
  <si>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</si>
  <si>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</si>
  <si>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</si>
  <si>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</si>
  <si>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</si>
  <si>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</si>
  <si>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</si>
  <si>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</si>
  <si>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</si>
  <si>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</si>
  <si>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</si>
  <si>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</si>
  <si>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</si>
  <si>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</si>
  <si>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</si>
  <si>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</si>
  <si>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</si>
  <si>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</si>
  <si>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</si>
  <si>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</si>
  <si>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</si>
  <si>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</si>
  <si>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</si>
  <si>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</si>
  <si>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</si>
  <si>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</si>
  <si>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</si>
  <si>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</si>
  <si>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</si>
  <si>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</si>
  <si>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</si>
  <si>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</si>
  <si>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</si>
  <si>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</si>
  <si>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</si>
  <si>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</si>
  <si>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</si>
  <si>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</si>
  <si>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</si>
  <si>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</si>
  <si>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</si>
  <si>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</si>
  <si>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</si>
  <si>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</si>
  <si>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</si>
  <si>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</si>
  <si>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</si>
  <si>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</si>
  <si>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</si>
  <si>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</si>
  <si>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</si>
  <si>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</si>
  <si>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</si>
  <si>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</si>
  <si>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</si>
  <si>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</si>
  <si>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</si>
  <si>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</si>
  <si>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</si>
  <si>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</si>
  <si>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</si>
  <si>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</si>
  <si>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</si>
  <si>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</si>
  <si>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</si>
  <si>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</si>
  <si>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</si>
  <si>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</si>
  <si>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</si>
  <si>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</si>
  <si>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</si>
  <si>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</si>
  <si>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</si>
  <si>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</si>
  <si>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</si>
  <si>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</si>
  <si>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</si>
  <si>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</si>
  <si>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</si>
  <si>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</si>
  <si>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</si>
  <si>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</si>
  <si>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</si>
  <si>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</si>
  <si>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</si>
  <si>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</si>
  <si>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</si>
  <si>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</si>
  <si>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</si>
  <si>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</si>
  <si>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</si>
  <si>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</si>
  <si>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</si>
  <si>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</si>
  <si>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</si>
  <si>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</si>
  <si>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</si>
  <si>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</si>
  <si>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</si>
  <si>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</si>
  <si>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</si>
  <si>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</si>
  <si>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</si>
  <si>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</si>
  <si>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</si>
  <si>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</si>
  <si>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</si>
  <si>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</si>
  <si>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</si>
  <si>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</si>
  <si>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</si>
  <si>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</si>
  <si>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</si>
  <si>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</si>
  <si>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</si>
  <si>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</si>
  <si>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</si>
  <si>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</si>
  <si>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</si>
  <si>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</si>
  <si>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</si>
  <si>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</si>
  <si>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</si>
  <si>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</si>
  <si>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</si>
  <si>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</si>
  <si>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</si>
  <si>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</si>
  <si>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</si>
  <si>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</si>
  <si>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</si>
  <si>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</si>
  <si>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</si>
  <si>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</si>
  <si>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</si>
  <si>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</si>
  <si>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</si>
  <si>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</si>
  <si>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</si>
  <si>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</si>
  <si>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</si>
  <si>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</si>
  <si>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</si>
  <si>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</si>
  <si>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</si>
  <si>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</si>
  <si>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</si>
  <si>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</si>
  <si>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</si>
  <si>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</si>
  <si>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</si>
  <si>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</si>
  <si>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</si>
  <si>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</si>
  <si>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</si>
  <si>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</si>
  <si>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</si>
  <si>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</si>
  <si>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</si>
  <si>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</si>
  <si>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</si>
  <si>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</si>
  <si>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</si>
  <si>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</si>
  <si>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</si>
  <si>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</si>
  <si>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</si>
  <si>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</si>
  <si>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</si>
  <si>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</si>
  <si>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</si>
  <si>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</si>
  <si>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</si>
  <si>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</si>
  <si>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</si>
  <si>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</si>
  <si>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</si>
  <si>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</si>
  <si>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</si>
  <si>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</si>
  <si>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</si>
  <si>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</si>
  <si>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</si>
  <si>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</si>
  <si>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</si>
  <si>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</si>
  <si>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</si>
  <si>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</si>
  <si>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</si>
  <si>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</si>
  <si>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</si>
  <si>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</si>
  <si>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</si>
  <si>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</si>
  <si>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</si>
  <si>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</si>
  <si>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</si>
  <si>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</si>
  <si>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</si>
  <si>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</si>
  <si>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</si>
  <si>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</si>
  <si>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</si>
  <si>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</si>
  <si>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</si>
  <si>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</si>
  <si>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</si>
  <si>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</si>
  <si>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</si>
  <si>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</si>
  <si>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</si>
  <si>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</si>
  <si>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</si>
  <si>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</si>
  <si>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</si>
  <si>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</si>
  <si>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</si>
  <si>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</si>
  <si>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</si>
  <si>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</si>
  <si>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</si>
  <si>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</si>
  <si>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</si>
  <si>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</si>
  <si>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</si>
  <si>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</si>
  <si>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</si>
  <si>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</si>
  <si>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</si>
  <si>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</si>
  <si>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</si>
  <si>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</si>
  <si>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</si>
  <si>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</si>
  <si>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</si>
  <si>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</si>
  <si>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</si>
  <si>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</si>
  <si>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</si>
  <si>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</si>
  <si>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</si>
  <si>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</si>
  <si>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</si>
  <si>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</si>
  <si>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</si>
  <si>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</si>
  <si>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</si>
  <si>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</si>
  <si>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</si>
  <si>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</si>
  <si>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</si>
  <si>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</si>
  <si>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</si>
  <si>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</si>
  <si>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</si>
  <si>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</si>
  <si>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</si>
  <si>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</si>
  <si>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</si>
  <si>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</si>
  <si>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</si>
  <si>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</si>
  <si>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</si>
  <si>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</si>
  <si>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</si>
  <si>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</si>
  <si>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</si>
  <si>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</si>
  <si>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</si>
  <si>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</si>
  <si>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</si>
  <si>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</si>
  <si>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</si>
  <si>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</si>
  <si>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</si>
  <si>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</si>
  <si>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</si>
  <si>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</si>
  <si>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</si>
  <si>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</si>
  <si>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</si>
  <si>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</si>
  <si>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</si>
  <si>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</si>
  <si>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</si>
  <si>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</si>
  <si>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</si>
  <si>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</si>
  <si>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</si>
  <si>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</si>
  <si>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</si>
  <si>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</si>
  <si>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</si>
  <si>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</si>
  <si>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</si>
  <si>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</si>
  <si>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</si>
  <si>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</si>
  <si>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</si>
  <si>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</si>
  <si>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</si>
  <si>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</si>
  <si>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</si>
  <si>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</si>
  <si>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</si>
  <si>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</si>
  <si>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</si>
  <si>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</si>
  <si>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</si>
  <si>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</si>
  <si>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</si>
  <si>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</si>
  <si>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</si>
  <si>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</si>
  <si>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</si>
  <si>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</si>
  <si>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</si>
  <si>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</si>
  <si>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</si>
  <si>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</si>
  <si>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</si>
  <si>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</si>
  <si>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</si>
  <si>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</si>
  <si>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</si>
  <si>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</si>
  <si>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</si>
  <si>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</si>
  <si>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</si>
  <si>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</si>
  <si>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</si>
  <si>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</si>
  <si>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</si>
  <si>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</si>
  <si>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</si>
  <si>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</si>
  <si>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</si>
  <si>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</si>
  <si>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</si>
  <si>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</si>
  <si>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</si>
  <si>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</si>
  <si>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</si>
  <si>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</si>
  <si>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</si>
  <si>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</si>
  <si>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</si>
  <si>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</si>
  <si>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</si>
  <si>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</si>
  <si>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</si>
  <si>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</si>
  <si>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</si>
  <si>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</si>
  <si>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</si>
  <si>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</si>
  <si>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</si>
  <si>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</si>
  <si>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</si>
  <si>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</si>
  <si>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</si>
  <si>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</si>
  <si>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</si>
  <si>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</si>
  <si>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</si>
  <si>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</si>
  <si>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</si>
  <si>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</si>
  <si>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</si>
  <si>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</si>
  <si>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</si>
  <si>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</si>
  <si>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</si>
  <si>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</si>
  <si>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</si>
  <si>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</si>
  <si>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</si>
  <si>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</si>
  <si>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</si>
  <si>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</si>
  <si>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</si>
  <si>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</si>
  <si>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</si>
  <si>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</si>
  <si>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</si>
  <si>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</si>
  <si>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</si>
  <si>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</si>
  <si>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</si>
  <si>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</si>
  <si>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</si>
  <si>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</si>
  <si>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</si>
  <si>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</si>
  <si>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</si>
  <si>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</si>
  <si>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</si>
  <si>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</si>
  <si>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</si>
  <si>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</si>
  <si>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</si>
  <si>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</si>
  <si>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</si>
  <si>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</si>
  <si>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</si>
  <si>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</si>
  <si>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</si>
  <si>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</si>
  <si>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</si>
  <si>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</si>
  <si>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</si>
  <si>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</si>
  <si>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</si>
  <si>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</si>
  <si>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</si>
  <si>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</si>
  <si>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</si>
  <si>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</si>
  <si>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</si>
  <si>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</si>
  <si>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</si>
  <si>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</si>
  <si>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</si>
  <si>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</si>
  <si>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</si>
  <si>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</si>
  <si>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</si>
  <si>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</si>
  <si>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</si>
  <si>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</si>
  <si>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</si>
  <si>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</si>
  <si>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</si>
  <si>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</si>
  <si>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</si>
  <si>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</si>
  <si>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</si>
  <si>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</si>
  <si>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</si>
  <si>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</si>
  <si>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</si>
  <si>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</si>
  <si>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</si>
  <si>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</si>
  <si>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</si>
  <si>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</si>
  <si>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</si>
  <si>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</si>
  <si>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</si>
  <si>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</si>
  <si>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</si>
  <si>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</si>
  <si>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</si>
  <si>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</si>
  <si>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</si>
  <si>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</si>
  <si>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</si>
  <si>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</si>
  <si>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</si>
  <si>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</si>
  <si>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</si>
  <si>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</si>
  <si>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</si>
  <si>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</si>
  <si>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</si>
  <si>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</si>
  <si>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</si>
  <si>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</si>
  <si>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</si>
  <si>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</si>
  <si>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</si>
  <si>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</si>
  <si>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</si>
  <si>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</si>
  <si>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</si>
  <si>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</si>
  <si>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</si>
  <si>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</si>
  <si>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</si>
  <si>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</si>
  <si>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</si>
  <si>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</si>
  <si>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</si>
  <si>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</si>
  <si>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</si>
  <si>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</si>
  <si>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</si>
  <si>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</si>
  <si>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</si>
  <si>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</si>
  <si>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</si>
  <si>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</si>
  <si>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</si>
  <si>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</si>
  <si>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</si>
  <si>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</si>
  <si>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</si>
  <si>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</si>
  <si>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</si>
  <si>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</si>
  <si>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</si>
  <si>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</si>
  <si>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</si>
  <si>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</si>
  <si>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</si>
  <si>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</si>
  <si>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</si>
  <si>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</si>
  <si>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</si>
  <si>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</si>
  <si>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</si>
  <si>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</si>
  <si>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</si>
  <si>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</si>
  <si>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</si>
  <si>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</si>
  <si>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</si>
  <si>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</si>
  <si>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</si>
  <si>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</si>
  <si>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</si>
  <si>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</si>
  <si>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</si>
  <si>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</si>
  <si>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</si>
  <si>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</si>
  <si>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</si>
  <si>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</si>
  <si>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</si>
  <si>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</si>
  <si>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</si>
  <si>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</si>
  <si>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</si>
  <si>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</si>
  <si>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</si>
  <si>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</si>
  <si>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</si>
  <si>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</si>
  <si>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</si>
  <si>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</si>
  <si>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</si>
  <si>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</si>
  <si>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</si>
  <si>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</si>
  <si>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</si>
  <si>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</si>
  <si>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</si>
  <si>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</si>
  <si>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</si>
  <si>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</si>
  <si>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</si>
  <si>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</si>
  <si>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</si>
  <si>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</si>
  <si>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</si>
  <si>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</si>
  <si>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</si>
  <si>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</si>
  <si>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</si>
  <si>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</si>
  <si>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</si>
  <si>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</si>
  <si>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</si>
  <si>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</si>
  <si>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</si>
  <si>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</si>
  <si>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</si>
  <si>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</si>
  <si>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</si>
  <si>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</si>
  <si>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</si>
  <si>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</si>
  <si>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</si>
  <si>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</si>
  <si>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</si>
  <si>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</si>
  <si>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</si>
  <si>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</si>
  <si>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</si>
  <si>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</si>
  <si>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</si>
  <si>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</si>
  <si>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</si>
  <si>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</si>
  <si>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</si>
  <si>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</si>
  <si>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</si>
  <si>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</si>
  <si>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</si>
  <si>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</si>
  <si>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</si>
  <si>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</si>
  <si>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</si>
  <si>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</si>
  <si>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</si>
  <si>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</si>
  <si>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</si>
  <si>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</si>
  <si>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</si>
  <si>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</si>
  <si>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</si>
  <si>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</si>
  <si>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</si>
  <si>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</si>
  <si>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</si>
  <si>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</si>
  <si>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</si>
  <si>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</si>
  <si>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</si>
  <si>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</si>
  <si>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</si>
  <si>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</si>
  <si>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</si>
  <si>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</si>
  <si>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</si>
  <si>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</si>
  <si>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</si>
  <si>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</si>
  <si>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</si>
  <si>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</si>
  <si>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</si>
  <si>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</si>
  <si>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</si>
  <si>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</si>
  <si>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</si>
  <si>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</si>
  <si>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</si>
  <si>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</si>
  <si>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</si>
  <si>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</si>
  <si>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</si>
  <si>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</si>
  <si>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</si>
  <si>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</si>
  <si>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</si>
  <si>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</si>
  <si>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</si>
  <si>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</si>
  <si>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</si>
  <si>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</si>
  <si>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</si>
  <si>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</si>
  <si>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</si>
  <si>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</si>
  <si>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</si>
  <si>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</si>
  <si>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</si>
  <si>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</si>
  <si>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</si>
  <si>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</si>
  <si>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</si>
  <si>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</si>
  <si>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</si>
  <si>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</si>
  <si>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</si>
  <si>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</si>
  <si>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</si>
  <si>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</si>
  <si>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</si>
  <si>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</si>
  <si>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</si>
  <si>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</si>
  <si>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</si>
  <si>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</si>
  <si>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</si>
  <si>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</si>
  <si>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</si>
  <si>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</si>
  <si>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</si>
  <si>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</si>
  <si>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</si>
  <si>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</si>
  <si>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</si>
  <si>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</si>
  <si>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</si>
  <si>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</si>
  <si>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</si>
  <si>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</si>
  <si>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</si>
  <si>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</si>
  <si>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</si>
  <si>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</si>
  <si>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</si>
  <si>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</si>
  <si>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</si>
  <si>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</si>
  <si>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</si>
  <si>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</si>
  <si>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</si>
  <si>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</si>
  <si>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</si>
  <si>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</si>
  <si>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</si>
  <si>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</si>
  <si>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</si>
  <si>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</si>
  <si>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</si>
  <si>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</si>
  <si>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</si>
  <si>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</si>
  <si>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</si>
  <si>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</si>
  <si>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</si>
  <si>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</si>
  <si>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</si>
  <si>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</si>
  <si>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</si>
  <si>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</si>
  <si>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</si>
  <si>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</si>
  <si>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</si>
  <si>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</si>
  <si>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</si>
  <si>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</si>
  <si>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</si>
  <si>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</si>
  <si>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</si>
  <si>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</si>
  <si>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</si>
  <si>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</si>
  <si>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</si>
  <si>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</si>
  <si>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</si>
  <si>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</si>
  <si>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</si>
  <si>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</si>
  <si>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</si>
  <si>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</si>
  <si>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</si>
  <si>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</si>
  <si>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</si>
  <si>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</si>
  <si>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</si>
  <si>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</si>
  <si>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</si>
  <si>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</si>
  <si>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</si>
  <si>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</si>
  <si>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</si>
  <si>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</si>
  <si>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</si>
  <si>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</si>
  <si>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</si>
  <si>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</si>
  <si>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</si>
  <si>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</si>
  <si>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</si>
  <si>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</si>
  <si>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</si>
  <si>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</si>
  <si>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</si>
  <si>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</si>
  <si>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</si>
  <si>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</si>
  <si>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</si>
  <si>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</si>
  <si>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</si>
  <si>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</si>
  <si>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</si>
  <si>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</si>
  <si>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</si>
  <si>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</si>
  <si>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</si>
  <si>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</si>
  <si>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</si>
  <si>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</si>
  <si>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</si>
  <si>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</si>
  <si>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</si>
  <si>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</si>
  <si>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</si>
  <si>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</si>
  <si>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</si>
  <si>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</si>
  <si>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</si>
  <si>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</si>
  <si>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</si>
  <si>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</si>
  <si>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</si>
  <si>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</si>
  <si>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</si>
  <si>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</si>
  <si>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</si>
  <si>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</si>
  <si>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</si>
  <si>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</si>
  <si>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</si>
  <si>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</si>
  <si>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</si>
  <si>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</si>
  <si>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</si>
  <si>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</si>
  <si>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</si>
  <si>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</si>
  <si>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</si>
  <si>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</si>
  <si>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</si>
  <si>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</si>
  <si>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</si>
  <si>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</si>
  <si>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</si>
  <si>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</si>
  <si>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</si>
  <si>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</si>
  <si>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</si>
  <si>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</si>
  <si>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</si>
  <si>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</si>
  <si>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</si>
  <si>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</si>
  <si>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</si>
  <si>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</si>
  <si>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</si>
  <si>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</si>
  <si>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</si>
  <si>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</si>
  <si>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</si>
  <si>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</si>
  <si>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</si>
  <si>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</si>
  <si>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</si>
  <si>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</si>
  <si>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</si>
  <si>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</si>
  <si>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</si>
  <si>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</si>
  <si>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</si>
  <si>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</si>
  <si>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</si>
  <si>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</si>
  <si>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</si>
  <si>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</si>
  <si>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</si>
  <si>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</si>
  <si>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</si>
  <si>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</si>
  <si>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</si>
  <si>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</si>
  <si>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</si>
  <si>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</si>
  <si>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</si>
  <si>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</si>
  <si>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</si>
  <si>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</si>
  <si>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</si>
  <si>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</si>
  <si>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</si>
  <si>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</si>
  <si>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</si>
  <si>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</si>
  <si>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</si>
  <si>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</si>
  <si>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</si>
  <si>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</si>
  <si>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</si>
  <si>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</si>
  <si>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</si>
  <si>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</si>
  <si>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</si>
  <si>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</si>
  <si>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</si>
  <si>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</si>
  <si>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</si>
  <si>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</si>
  <si>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</si>
  <si>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</si>
  <si>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</si>
  <si>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</si>
  <si>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</si>
  <si>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</si>
  <si>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</si>
  <si>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</si>
  <si>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</si>
  <si>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</si>
  <si>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</si>
  <si>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</si>
  <si>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</si>
  <si>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</si>
  <si>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</si>
  <si>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</si>
  <si>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</si>
  <si>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</si>
  <si>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</si>
  <si>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</si>
  <si>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</si>
  <si>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</si>
  <si>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</si>
  <si>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</si>
  <si>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</si>
  <si>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</si>
  <si>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</si>
  <si>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</si>
  <si>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</si>
  <si>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</si>
  <si>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</si>
  <si>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</si>
  <si>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</si>
  <si>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</si>
  <si>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</si>
  <si>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</si>
  <si>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</si>
  <si>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</si>
  <si>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</si>
  <si>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</si>
  <si>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</si>
  <si>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</si>
  <si>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</si>
  <si>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</si>
  <si>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</si>
  <si>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</si>
  <si>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</si>
  <si>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</si>
  <si>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</si>
  <si>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</si>
  <si>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</si>
  <si>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</si>
  <si>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</si>
  <si>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</si>
  <si>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</si>
  <si>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</si>
  <si>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</si>
  <si>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</si>
  <si>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</si>
  <si>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</si>
  <si>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</si>
  <si>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</si>
  <si>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</si>
  <si>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</si>
  <si>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</si>
  <si>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</si>
  <si>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</si>
  <si>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</si>
  <si>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</si>
  <si>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</si>
  <si>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</si>
  <si>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</si>
  <si>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</si>
  <si>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</si>
  <si>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</si>
  <si>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</si>
  <si>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</si>
  <si>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</si>
  <si>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</si>
  <si>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</si>
  <si>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</si>
  <si>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</si>
  <si>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</si>
  <si>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</si>
  <si>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</si>
  <si>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</si>
  <si>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</si>
  <si>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</si>
  <si>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</si>
  <si>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</si>
  <si>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</si>
  <si>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</si>
  <si>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</si>
  <si>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</si>
  <si>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</si>
  <si>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</si>
  <si>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</si>
  <si>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</si>
  <si>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</si>
  <si>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</si>
  <si>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</si>
  <si>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</si>
  <si>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</si>
  <si>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</si>
  <si>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</si>
  <si>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</si>
  <si>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</si>
  <si>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</si>
  <si>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</si>
  <si>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</si>
  <si>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</si>
  <si>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</si>
  <si>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</si>
  <si>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</si>
  <si>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</si>
  <si>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</si>
  <si>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</si>
  <si>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</si>
  <si>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</si>
  <si>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</si>
  <si>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</si>
  <si>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</si>
  <si>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</si>
  <si>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</si>
  <si>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</si>
  <si>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</si>
  <si>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</si>
  <si>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</si>
  <si>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</si>
  <si>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</si>
  <si>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</si>
  <si>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</si>
  <si>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</si>
  <si>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</si>
  <si>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</si>
  <si>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</si>
  <si>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</si>
  <si>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</si>
  <si>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</si>
  <si>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</si>
  <si>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</si>
  <si>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</si>
  <si>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</si>
  <si>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</si>
  <si>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</si>
  <si>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</si>
  <si>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</si>
  <si>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</si>
  <si>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</si>
  <si>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</si>
  <si>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</si>
  <si>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</si>
  <si>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</si>
  <si>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</si>
  <si>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</si>
  <si>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</si>
  <si>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</si>
  <si>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</si>
  <si>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</si>
  <si>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</si>
  <si>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</si>
  <si>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</si>
  <si>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</si>
  <si>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</si>
  <si>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</si>
  <si>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</si>
  <si>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</si>
  <si>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</si>
  <si>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</si>
  <si>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</si>
  <si>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</si>
  <si>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</si>
  <si>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</si>
  <si>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</si>
  <si>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</si>
  <si>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</si>
  <si>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</si>
  <si>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</si>
  <si>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</si>
  <si>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</si>
  <si>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</si>
  <si>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</si>
  <si>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</si>
  <si>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</si>
  <si>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</si>
  <si>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</si>
  <si>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</si>
  <si>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</si>
  <si>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</si>
  <si>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</si>
  <si>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</si>
  <si>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</si>
  <si>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</si>
  <si>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</si>
  <si>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</si>
  <si>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</si>
  <si>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</si>
  <si>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</si>
  <si>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</si>
  <si>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</si>
  <si>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</si>
  <si>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</si>
  <si>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</si>
  <si>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</si>
  <si>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</si>
  <si>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</si>
  <si>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</si>
  <si>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</si>
  <si>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</si>
  <si>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</si>
  <si>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</si>
  <si>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</si>
  <si>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</si>
  <si>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</si>
  <si>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</si>
  <si>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</si>
  <si>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</si>
  <si>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</si>
  <si>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</si>
  <si>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</si>
  <si>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</si>
  <si>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</si>
  <si>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</si>
  <si>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</si>
  <si>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</si>
  <si>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</si>
  <si>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</si>
  <si>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</si>
  <si>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</si>
  <si>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</si>
  <si>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</si>
  <si>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</si>
  <si>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</si>
  <si>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</si>
  <si>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</si>
  <si>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</si>
  <si>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</si>
  <si>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</si>
  <si>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</si>
  <si>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</si>
  <si>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</si>
  <si>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</si>
  <si>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</si>
  <si>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</si>
  <si>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</si>
  <si>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</si>
  <si>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</si>
  <si>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</si>
  <si>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</si>
  <si>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</si>
  <si>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</si>
  <si>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</si>
  <si>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</si>
  <si>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</si>
  <si>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</si>
  <si>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</si>
  <si>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</si>
  <si>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</si>
  <si>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</si>
  <si>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</si>
  <si>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</si>
  <si>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</si>
  <si>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</si>
  <si>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</si>
  <si>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</si>
  <si>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</si>
  <si>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</si>
  <si>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</si>
  <si>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</si>
  <si>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</si>
  <si>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</si>
  <si>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</si>
  <si>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</si>
  <si>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</si>
  <si>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</si>
  <si>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</si>
  <si>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</si>
  <si>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</si>
  <si>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</si>
  <si>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</si>
  <si>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</si>
  <si>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</si>
  <si>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</si>
  <si>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</si>
  <si>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</si>
  <si>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</si>
  <si>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</si>
  <si>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</si>
  <si>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</si>
  <si>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</si>
  <si>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</si>
  <si>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</si>
  <si>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</si>
  <si>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</si>
  <si>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</si>
  <si>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</si>
  <si>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</si>
  <si>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</si>
  <si>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</si>
  <si>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</si>
  <si>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</si>
  <si>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</si>
  <si>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</si>
  <si>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</si>
  <si>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</si>
  <si>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</si>
  <si>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</si>
  <si>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</si>
  <si>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</si>
  <si>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</si>
  <si>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</si>
  <si>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</si>
  <si>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</si>
  <si>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</si>
  <si>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</si>
  <si>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</si>
  <si>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</si>
  <si>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</si>
  <si>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</si>
  <si>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</si>
  <si>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</si>
  <si>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</si>
  <si>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</si>
  <si>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</si>
  <si>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</si>
  <si>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</si>
  <si>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</si>
  <si>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</si>
  <si>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</si>
  <si>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</si>
  <si>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</si>
  <si>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</si>
  <si>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</si>
  <si>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</si>
  <si>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</si>
  <si>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</si>
  <si>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</si>
  <si>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</si>
  <si>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</si>
  <si>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</si>
  <si>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</si>
  <si>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</si>
  <si>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</si>
  <si>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</si>
  <si>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</si>
  <si>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</si>
  <si>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</si>
  <si>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</si>
  <si>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</si>
  <si>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</si>
  <si>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</si>
  <si>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</si>
  <si>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</si>
  <si>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</si>
  <si>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</si>
  <si>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</si>
  <si>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</si>
  <si>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</si>
  <si>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</si>
  <si>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</si>
  <si>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</si>
  <si>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</si>
  <si>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</si>
  <si>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</si>
  <si>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</si>
  <si>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</si>
  <si>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</si>
  <si>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</si>
  <si>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</si>
  <si>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</si>
  <si>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</si>
  <si>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</si>
  <si>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</si>
  <si>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</si>
  <si>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</si>
  <si>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</si>
  <si>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</si>
  <si>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</si>
  <si>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</si>
  <si>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</si>
  <si>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</si>
  <si>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</si>
  <si>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</si>
  <si>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</si>
  <si>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</si>
  <si>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</si>
  <si>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</si>
  <si>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</si>
  <si>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</si>
  <si>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</si>
  <si>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</si>
  <si>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</si>
  <si>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</si>
  <si>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</si>
  <si>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</si>
  <si>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</si>
  <si>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</si>
  <si>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</si>
  <si>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</si>
  <si>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</si>
  <si>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</si>
  <si>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</si>
  <si>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</si>
  <si>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</si>
  <si>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</si>
  <si>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</si>
  <si>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</si>
  <si>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</si>
  <si>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</si>
  <si>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</si>
  <si>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</si>
  <si>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</si>
  <si>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</si>
  <si>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</si>
  <si>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</si>
  <si>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</si>
  <si>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</si>
  <si>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</si>
  <si>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</si>
  <si>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</si>
  <si>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</si>
  <si>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</si>
  <si>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</si>
  <si>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</si>
  <si>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</si>
  <si>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</si>
  <si>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</si>
  <si>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</si>
  <si>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</si>
  <si>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</si>
  <si>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</si>
  <si>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</si>
  <si>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</si>
  <si>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</si>
  <si>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</si>
  <si>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</si>
  <si>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</si>
  <si>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</si>
  <si>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</si>
  <si>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</si>
  <si>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</si>
  <si>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</si>
  <si>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</si>
  <si>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</si>
  <si>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</si>
  <si>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</si>
  <si>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</si>
  <si>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</si>
  <si>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</si>
  <si>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</si>
  <si>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</si>
  <si>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</si>
  <si>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</si>
  <si>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</si>
  <si>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</si>
  <si>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</si>
  <si>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</si>
  <si>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</si>
  <si>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</si>
  <si>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</si>
  <si>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</si>
  <si>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</si>
  <si>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</si>
  <si>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</si>
  <si>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</si>
  <si>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</si>
  <si>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</si>
  <si>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</si>
  <si>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</si>
  <si>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</si>
  <si>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</si>
  <si>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</si>
  <si>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</si>
  <si>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</si>
  <si>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</si>
  <si>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</si>
  <si>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</si>
  <si>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</si>
  <si>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</si>
  <si>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</si>
  <si>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</si>
  <si>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</si>
  <si>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</si>
  <si>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</si>
  <si>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</si>
  <si>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</si>
  <si>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</si>
  <si>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</si>
  <si>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</si>
  <si>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</si>
  <si>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</si>
  <si>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</si>
  <si>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</si>
  <si>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</si>
  <si>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</si>
  <si>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</si>
  <si>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</si>
  <si>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</si>
  <si>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</si>
  <si>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</si>
  <si>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</si>
  <si>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</si>
  <si>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</si>
  <si>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</si>
  <si>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</si>
  <si>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</si>
  <si>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</si>
  <si>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</si>
  <si>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</si>
  <si>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</si>
  <si>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</si>
  <si>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</si>
  <si>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</si>
  <si>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</si>
  <si>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</si>
  <si>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</si>
  <si>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</si>
  <si>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</si>
  <si>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</si>
  <si>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</si>
  <si>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</si>
  <si>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</si>
  <si>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</si>
  <si>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</si>
  <si>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</si>
  <si>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</si>
  <si>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</si>
  <si>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</si>
  <si>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</si>
  <si>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</si>
  <si>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</si>
  <si>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</si>
  <si>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</si>
  <si>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</si>
  <si>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</si>
  <si>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</si>
  <si>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</si>
  <si>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</si>
  <si>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</si>
  <si>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</si>
  <si>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</si>
  <si>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</si>
  <si>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</si>
  <si>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</si>
  <si>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</si>
  <si>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</si>
  <si>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</si>
  <si>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</si>
  <si>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</si>
  <si>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</si>
  <si>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</si>
  <si>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</si>
  <si>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</si>
  <si>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</si>
  <si>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</si>
  <si>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</si>
  <si>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</si>
  <si>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</si>
  <si>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</si>
  <si>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</si>
  <si>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</si>
  <si>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</si>
  <si>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</si>
  <si>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</si>
  <si>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</si>
  <si>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</si>
  <si>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</si>
  <si>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</si>
  <si>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</si>
  <si>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</si>
  <si>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</si>
  <si>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</si>
  <si>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</si>
  <si>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</si>
  <si>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</si>
  <si>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</si>
  <si>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</si>
  <si>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</si>
  <si>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</si>
  <si>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</si>
  <si>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</si>
  <si>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</si>
  <si>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</si>
  <si>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</si>
  <si>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</si>
  <si>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</si>
  <si>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</si>
  <si>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</si>
  <si>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</si>
  <si>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</si>
  <si>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</si>
  <si>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</si>
  <si>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</si>
  <si>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</si>
  <si>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</si>
  <si>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</si>
  <si>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</si>
  <si>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</si>
  <si>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</si>
  <si>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</si>
  <si>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</si>
  <si>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</si>
  <si>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</si>
  <si>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</si>
  <si>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</si>
  <si>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</si>
  <si>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</si>
  <si>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</si>
  <si>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</si>
  <si>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</si>
  <si>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</si>
  <si>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</si>
  <si>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</si>
  <si>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</si>
  <si>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</si>
  <si>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</si>
  <si>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</si>
  <si>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</si>
  <si>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</si>
  <si>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</si>
  <si>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</si>
  <si>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</si>
  <si>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</si>
  <si>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</si>
  <si>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</si>
  <si>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</si>
  <si>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</si>
  <si>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</si>
  <si>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</si>
  <si>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</si>
  <si>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</si>
  <si>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</si>
  <si>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</si>
  <si>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</si>
  <si>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</si>
  <si>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</si>
  <si>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</si>
  <si>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</si>
  <si>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</si>
  <si>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</si>
  <si>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</si>
  <si>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</si>
  <si>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</si>
  <si>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</si>
  <si>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</si>
  <si>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</si>
  <si>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</si>
  <si>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</si>
  <si>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</si>
  <si>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</si>
  <si>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</si>
  <si>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</si>
  <si>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</si>
  <si>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</si>
  <si>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</si>
  <si>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</si>
  <si>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</si>
  <si>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</si>
  <si>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</si>
  <si>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</si>
  <si>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</si>
  <si>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</si>
  <si>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</si>
  <si>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</si>
  <si>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</si>
  <si>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</si>
  <si>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</si>
  <si>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</si>
  <si>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</si>
  <si>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</si>
  <si>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</si>
  <si>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</si>
  <si>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</si>
  <si>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</si>
  <si>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</si>
  <si>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</si>
  <si>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</si>
  <si>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</si>
  <si>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</si>
  <si>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</si>
  <si>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</si>
  <si>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</si>
  <si>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</si>
  <si>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</si>
  <si>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</si>
  <si>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</si>
  <si>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</si>
  <si>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</si>
  <si>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</si>
  <si>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</si>
  <si>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</si>
  <si>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</si>
  <si>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</si>
  <si>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</si>
  <si>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</si>
  <si>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</si>
  <si>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</si>
  <si>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</si>
  <si>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</si>
  <si>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</si>
  <si>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</si>
  <si>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</si>
  <si>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</si>
  <si>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</si>
  <si>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</si>
  <si>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</si>
  <si>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</si>
  <si>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</si>
  <si>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</si>
  <si>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</si>
  <si>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</si>
  <si>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</si>
  <si>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</si>
  <si>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</si>
  <si>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</si>
  <si>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</si>
  <si>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</si>
  <si>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</si>
  <si>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</si>
  <si>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</si>
  <si>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</si>
  <si>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</si>
  <si>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</si>
  <si>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</si>
  <si>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</si>
  <si>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</si>
  <si>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</si>
  <si>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</si>
  <si>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</si>
  <si>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</si>
  <si>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</si>
  <si>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</si>
  <si>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</si>
  <si>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</si>
  <si>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</si>
  <si>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</si>
  <si>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</si>
  <si>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</si>
  <si>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</si>
  <si>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</si>
  <si>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</si>
  <si>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</si>
  <si>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</si>
  <si>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</si>
  <si>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</si>
  <si>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</si>
  <si>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</si>
  <si>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</si>
  <si>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</si>
  <si>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</si>
  <si>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</si>
  <si>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</si>
  <si>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</si>
  <si>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</si>
  <si>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</si>
  <si>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</si>
  <si>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</si>
  <si>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</si>
  <si>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</si>
  <si>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</si>
  <si>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</si>
  <si>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</si>
  <si>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</si>
  <si>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</si>
  <si>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</si>
  <si>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</si>
  <si>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</si>
  <si>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</si>
  <si>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</si>
  <si>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</si>
  <si>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</si>
  <si>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</si>
  <si>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</si>
  <si>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</si>
  <si>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</si>
  <si>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</si>
  <si>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</si>
  <si>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</si>
  <si>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</si>
  <si>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</si>
  <si>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</si>
  <si>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</si>
  <si>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</si>
  <si>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</si>
  <si>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</si>
  <si>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</si>
  <si>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</si>
  <si>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</si>
  <si>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</si>
  <si>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</si>
  <si>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</si>
  <si>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</si>
  <si>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</si>
  <si>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</si>
  <si>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</si>
  <si>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</si>
  <si>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</si>
  <si>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</si>
  <si>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</si>
  <si>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</si>
  <si>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</si>
  <si>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</si>
  <si>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</si>
  <si>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</si>
  <si>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</si>
  <si>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</si>
  <si>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</si>
  <si>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</si>
  <si>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</si>
  <si>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</si>
  <si>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</si>
  <si>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</si>
  <si>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</si>
  <si>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</si>
  <si>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</si>
  <si>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</si>
  <si>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</si>
  <si>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</si>
  <si>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</si>
  <si>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</si>
  <si>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</si>
  <si>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</si>
  <si>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</si>
  <si>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</si>
  <si>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</si>
  <si>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</si>
  <si>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</si>
  <si>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</si>
  <si>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</si>
  <si>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</si>
  <si>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</si>
  <si>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</si>
  <si>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</si>
  <si>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</si>
  <si>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</si>
  <si>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</si>
  <si>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</si>
  <si>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</si>
  <si>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</si>
  <si>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</si>
  <si>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</si>
  <si>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</si>
  <si>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</si>
  <si>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</si>
  <si>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</si>
  <si>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</si>
  <si>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</si>
  <si>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</si>
  <si>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</si>
  <si>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</si>
  <si>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</si>
  <si>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</si>
  <si>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</si>
  <si>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</si>
  <si>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</si>
  <si>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</si>
  <si>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</si>
  <si>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</si>
  <si>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</si>
  <si>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</si>
  <si>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</si>
  <si>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</si>
  <si>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</si>
  <si>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</si>
  <si>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</si>
  <si>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</si>
  <si>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</si>
  <si>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</si>
  <si>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</si>
  <si>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</si>
  <si>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</si>
  <si>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</si>
  <si>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</si>
  <si>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</si>
  <si>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</si>
  <si>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</si>
  <si>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</si>
  <si>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</si>
  <si>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</si>
  <si>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</si>
  <si>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</si>
  <si>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</si>
  <si>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</si>
  <si>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</si>
  <si>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</si>
  <si>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</si>
  <si>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</si>
  <si>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</si>
  <si>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</si>
  <si>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</si>
  <si>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</si>
  <si>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</si>
  <si>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</si>
  <si>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</si>
  <si>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</si>
  <si>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</si>
  <si>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</si>
  <si>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</si>
  <si>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</si>
  <si>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</si>
  <si>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</si>
  <si>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</si>
  <si>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</si>
  <si>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</si>
  <si>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</si>
  <si>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</si>
  <si>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</si>
  <si>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</si>
  <si>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</si>
  <si>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</si>
  <si>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</si>
  <si>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</si>
  <si>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</si>
  <si>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</si>
  <si>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</si>
  <si>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</si>
  <si>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</si>
  <si>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</si>
  <si>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</si>
  <si>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</si>
  <si>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</si>
  <si>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</si>
  <si>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</si>
  <si>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</si>
  <si>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</si>
  <si>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</si>
  <si>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</si>
  <si>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</si>
  <si>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</si>
  <si>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</si>
  <si>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</si>
  <si>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</si>
  <si>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</si>
  <si>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</si>
  <si>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</si>
  <si>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</si>
  <si>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</si>
  <si>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</si>
  <si>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</si>
  <si>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</si>
  <si>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</si>
  <si>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</si>
  <si>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</si>
  <si>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</si>
  <si>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</si>
  <si>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</si>
  <si>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</si>
  <si>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</si>
  <si>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</si>
  <si>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</si>
  <si>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</si>
  <si>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</si>
  <si>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</si>
  <si>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</si>
  <si>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</si>
  <si>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</si>
  <si>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</si>
  <si>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</si>
  <si>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</si>
  <si>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</si>
  <si>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</si>
  <si>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</si>
  <si>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</si>
  <si>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</si>
  <si>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</si>
  <si>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</si>
  <si>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</si>
  <si>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</si>
  <si>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</si>
  <si>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</si>
  <si>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</si>
  <si>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</si>
  <si>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</si>
  <si>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</si>
  <si>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</si>
  <si>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</si>
  <si>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</si>
  <si>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</si>
  <si>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</si>
  <si>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</si>
  <si>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</si>
  <si>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</si>
  <si>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</si>
  <si>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</si>
  <si>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</si>
  <si>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</si>
  <si>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</si>
  <si>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</si>
  <si>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</si>
  <si>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</si>
  <si>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</si>
  <si>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</si>
  <si>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</si>
  <si>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</si>
  <si>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</si>
  <si>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</si>
  <si>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</si>
  <si>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</si>
  <si>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</si>
  <si>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</si>
  <si>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</si>
  <si>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</si>
  <si>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</si>
  <si>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</si>
  <si>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</si>
  <si>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</si>
  <si>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</si>
  <si>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</si>
  <si>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</si>
  <si>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</si>
  <si>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</si>
  <si>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</si>
  <si>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</si>
  <si>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</si>
  <si>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</si>
  <si>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</si>
  <si>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</si>
  <si>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</si>
  <si>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</si>
  <si>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</si>
  <si>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</si>
  <si>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</si>
  <si>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</si>
  <si>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</si>
  <si>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</si>
  <si>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</si>
  <si>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</si>
  <si>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</si>
  <si>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</si>
  <si>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</si>
  <si>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</si>
  <si>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</si>
  <si>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</si>
  <si>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</si>
  <si>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</si>
  <si>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</si>
  <si>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</si>
  <si>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</si>
  <si>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</si>
  <si>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</si>
  <si>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</si>
  <si>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</si>
  <si>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</si>
  <si>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</si>
  <si>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</si>
  <si>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</si>
  <si>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</si>
  <si>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</si>
  <si>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</si>
  <si>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</si>
  <si>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</si>
  <si>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</si>
  <si>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</si>
  <si>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</si>
  <si>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</si>
  <si>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</si>
  <si>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</si>
  <si>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</si>
  <si>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</si>
  <si>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</si>
  <si>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</si>
  <si>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</si>
  <si>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</si>
  <si>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</si>
  <si>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</si>
  <si>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</si>
  <si>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</si>
  <si>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</si>
  <si>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</si>
  <si>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</si>
  <si>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</si>
  <si>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</si>
  <si>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</si>
  <si>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</si>
  <si>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</si>
  <si>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</si>
  <si>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</si>
  <si>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</si>
  <si>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</si>
  <si>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</si>
  <si>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</si>
  <si>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</si>
  <si>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</si>
  <si>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</si>
  <si>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</si>
  <si>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</si>
  <si>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</si>
  <si>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</si>
  <si>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</si>
  <si>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</si>
  <si>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</si>
  <si>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</si>
  <si>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</si>
  <si>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</si>
  <si>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</si>
  <si>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</si>
  <si>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</si>
  <si>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</si>
  <si>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</si>
  <si>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</si>
  <si>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</si>
  <si>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</si>
  <si>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</si>
  <si>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</si>
  <si>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</si>
  <si>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</si>
  <si>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</si>
  <si>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</si>
  <si>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</si>
  <si>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</si>
  <si>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</si>
  <si>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</si>
  <si>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</si>
  <si>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</si>
  <si>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</si>
  <si>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</si>
  <si>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</si>
  <si>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</si>
  <si>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</si>
  <si>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</si>
  <si>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</si>
  <si>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</si>
  <si>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</si>
  <si>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</si>
  <si>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</si>
  <si>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</si>
  <si>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</si>
  <si>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</si>
  <si>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</si>
  <si>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</si>
  <si>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</si>
  <si>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</si>
  <si>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</si>
  <si>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</si>
  <si>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</si>
  <si>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</si>
  <si>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</si>
  <si>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</si>
  <si>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</si>
  <si>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</si>
  <si>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</si>
  <si>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</si>
  <si>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</si>
  <si>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</si>
  <si>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</si>
  <si>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</si>
  <si>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</si>
  <si>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</si>
  <si>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</si>
  <si>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</si>
  <si>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</si>
  <si>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</si>
  <si>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</si>
  <si>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</si>
  <si>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</si>
  <si>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</si>
  <si>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</si>
  <si>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</si>
  <si>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</si>
  <si>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</si>
  <si>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</si>
  <si>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</si>
  <si>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</si>
  <si>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</si>
  <si>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</si>
  <si>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</si>
  <si>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</si>
  <si>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</si>
  <si>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</si>
  <si>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</si>
  <si>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</si>
  <si>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</si>
  <si>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</si>
  <si>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</si>
  <si>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</si>
  <si>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</si>
  <si>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</si>
  <si>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</si>
  <si>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</si>
  <si>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</si>
  <si>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</si>
  <si>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</si>
  <si>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</si>
  <si>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</si>
  <si>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</si>
  <si>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</si>
  <si>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</si>
  <si>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</si>
  <si>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</si>
  <si>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</si>
  <si>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</si>
  <si>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</si>
  <si>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</si>
  <si>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</si>
  <si>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</si>
  <si>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</si>
  <si>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</si>
  <si>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</si>
  <si>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</si>
  <si>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</si>
  <si>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</si>
  <si>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</si>
  <si>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</si>
  <si>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</si>
  <si>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</si>
  <si>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</si>
  <si>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</si>
  <si>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</si>
  <si>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</si>
  <si>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</si>
  <si>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</si>
  <si>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</si>
  <si>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</si>
  <si>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</si>
  <si>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</si>
  <si>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</si>
  <si>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</si>
  <si>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</si>
  <si>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</si>
  <si>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</si>
  <si>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</si>
  <si>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</si>
  <si>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</si>
  <si>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</si>
  <si>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</si>
  <si>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</si>
  <si>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</si>
  <si>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</si>
  <si>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</si>
  <si>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</si>
  <si>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</si>
  <si>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</si>
  <si>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</si>
  <si>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</si>
  <si>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</si>
  <si>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</si>
  <si>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</si>
  <si>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</si>
  <si>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</si>
  <si>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</si>
  <si>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</si>
  <si>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</si>
  <si>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</si>
  <si>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</si>
  <si>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</si>
  <si>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</si>
  <si>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</si>
  <si>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</si>
  <si>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</si>
  <si>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</si>
  <si>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</si>
  <si>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</si>
  <si>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</si>
  <si>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</si>
  <si>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</si>
  <si>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</si>
  <si>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</si>
  <si>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</si>
  <si>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</si>
  <si>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</si>
  <si>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</si>
  <si>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</si>
  <si>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</si>
  <si>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</si>
  <si>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</si>
  <si>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</si>
  <si>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</si>
  <si>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</si>
  <si>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</si>
  <si>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</si>
  <si>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</si>
  <si>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</si>
  <si>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</si>
  <si>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</si>
  <si>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</si>
  <si>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</si>
  <si>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</si>
  <si>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</si>
  <si>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</si>
  <si>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</si>
  <si>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</si>
  <si>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</si>
  <si>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</si>
  <si>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</si>
  <si>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</si>
  <si>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</si>
  <si>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</si>
  <si>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</si>
  <si>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</si>
  <si>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</si>
  <si>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</si>
  <si>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</si>
  <si>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</si>
  <si>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</si>
  <si>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</si>
  <si>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</si>
  <si>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</si>
  <si>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</si>
  <si>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</si>
  <si>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</si>
  <si>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</si>
  <si>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</si>
  <si>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</si>
  <si>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</si>
  <si>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</si>
  <si>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</si>
  <si>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</si>
  <si>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</si>
  <si>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</si>
  <si>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</si>
  <si>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</si>
  <si>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</si>
  <si>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</si>
  <si>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</si>
  <si>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</si>
  <si>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</si>
  <si>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</si>
  <si>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</si>
  <si>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</si>
  <si>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</si>
  <si>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</si>
  <si>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</si>
  <si>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</si>
  <si>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</si>
  <si>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</si>
  <si>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</si>
  <si>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</si>
  <si>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</si>
  <si>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</si>
  <si>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</si>
  <si>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</si>
  <si>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</si>
  <si>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</si>
  <si>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</si>
  <si>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</si>
  <si>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</si>
  <si>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</si>
  <si>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</si>
  <si>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</si>
  <si>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</si>
  <si>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</si>
  <si>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</si>
  <si>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</si>
  <si>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</si>
  <si>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</si>
  <si>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</si>
  <si>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</si>
  <si>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</si>
  <si>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</si>
  <si>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</si>
  <si>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</si>
  <si>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</si>
  <si>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</si>
  <si>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</si>
  <si>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</si>
  <si>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</si>
  <si>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</si>
  <si>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</si>
  <si>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</si>
  <si>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</si>
  <si>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</si>
  <si>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</si>
  <si>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</si>
  <si>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</si>
  <si>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</si>
  <si>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</si>
  <si>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</si>
  <si>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</si>
  <si>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</si>
  <si>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</si>
  <si>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</si>
  <si>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</si>
  <si>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</si>
  <si>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</si>
  <si>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</si>
  <si>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</si>
  <si>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</si>
  <si>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</si>
  <si>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</si>
  <si>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</si>
  <si>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</si>
  <si>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</si>
  <si>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</si>
  <si>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</si>
  <si>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</si>
  <si>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</si>
  <si>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</si>
  <si>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</si>
  <si>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</si>
  <si>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</si>
  <si>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</si>
  <si>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</si>
  <si>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</si>
  <si>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</si>
  <si>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</si>
  <si>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</si>
  <si>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</si>
  <si>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</si>
  <si>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</si>
  <si>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</si>
  <si>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</si>
  <si>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</si>
  <si>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</si>
  <si>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</si>
  <si>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</si>
  <si>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</si>
  <si>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</si>
  <si>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</si>
  <si>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</si>
  <si>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</si>
  <si>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</si>
  <si>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</si>
  <si>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</si>
  <si>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</si>
  <si>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</si>
  <si>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</si>
  <si>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</si>
  <si>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</si>
  <si>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</si>
  <si>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</si>
  <si>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</si>
  <si>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</si>
  <si>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</si>
  <si>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</si>
  <si>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</si>
  <si>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</si>
  <si>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</si>
  <si>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</si>
  <si>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</si>
  <si>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</si>
  <si>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</si>
  <si>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</si>
  <si>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</si>
  <si>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</si>
  <si>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</si>
  <si>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</si>
  <si>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</si>
  <si>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</si>
  <si>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</si>
  <si>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</si>
  <si>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</si>
  <si>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</si>
  <si>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</si>
  <si>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</si>
  <si>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</si>
  <si>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</si>
  <si>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</si>
  <si>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</si>
  <si>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</si>
  <si>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</si>
  <si>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</si>
  <si>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</si>
  <si>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</si>
  <si>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</si>
  <si>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</si>
  <si>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</si>
  <si>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</si>
  <si>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</si>
  <si>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</si>
  <si>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</si>
  <si>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</si>
  <si>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</si>
  <si>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</si>
  <si>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</si>
  <si>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</si>
  <si>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</si>
  <si>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</si>
  <si>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</si>
  <si>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</si>
  <si>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</si>
  <si>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</si>
  <si>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</si>
  <si>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</si>
  <si>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</si>
  <si>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</si>
  <si>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</si>
  <si>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</si>
  <si>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</si>
  <si>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</si>
  <si>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</si>
  <si>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</si>
  <si>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</si>
  <si>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</si>
  <si>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</si>
  <si>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</si>
  <si>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</si>
  <si>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</si>
  <si>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</si>
  <si>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</si>
  <si>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</si>
  <si>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</si>
  <si>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</si>
  <si>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</si>
  <si>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</si>
  <si>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</si>
  <si>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</si>
  <si>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</si>
  <si>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</si>
  <si>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</si>
  <si>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</si>
  <si>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</si>
  <si>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</si>
  <si>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</si>
  <si>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</si>
  <si>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</si>
  <si>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</si>
  <si>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</si>
  <si>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</si>
  <si>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</si>
  <si>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</si>
  <si>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</si>
  <si>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</si>
  <si>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</si>
  <si>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</si>
  <si>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</si>
  <si>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</si>
  <si>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</si>
  <si>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</si>
  <si>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</si>
  <si>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</si>
  <si>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</si>
  <si>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</si>
  <si>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</si>
  <si>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</si>
  <si>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</si>
  <si>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</si>
  <si>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</si>
  <si>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</si>
  <si>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</si>
  <si>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</si>
  <si>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</si>
  <si>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</si>
  <si>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</si>
  <si>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</si>
  <si>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</si>
  <si>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</si>
  <si>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</si>
  <si>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</si>
  <si>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</si>
  <si>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</si>
  <si>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</si>
  <si>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</si>
  <si>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</si>
  <si>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</si>
  <si>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</si>
  <si>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</si>
  <si>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</si>
  <si>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</si>
  <si>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</si>
  <si>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</si>
  <si>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</si>
  <si>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</si>
  <si>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</si>
  <si>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</si>
  <si>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</si>
  <si>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</si>
  <si>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</si>
  <si>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</si>
  <si>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</si>
  <si>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</si>
  <si>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</si>
  <si>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</si>
  <si>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</si>
  <si>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</si>
  <si>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</si>
  <si>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</si>
  <si>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</si>
  <si>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</si>
  <si>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</si>
  <si>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</si>
  <si>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</si>
  <si>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</si>
  <si>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</si>
  <si>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</si>
  <si>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</si>
  <si>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</si>
  <si>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</si>
  <si>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</si>
  <si>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</si>
  <si>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</si>
  <si>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</si>
  <si>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</si>
  <si>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</si>
  <si>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</si>
  <si>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</si>
  <si>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</si>
  <si>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</si>
  <si>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</si>
  <si>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</si>
  <si>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</si>
  <si>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</si>
  <si>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</si>
  <si>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</si>
  <si>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</si>
  <si>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</si>
  <si>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</si>
  <si>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</si>
  <si>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</si>
  <si>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</si>
  <si>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</si>
  <si>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</si>
  <si>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</si>
  <si>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</si>
  <si>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</si>
  <si>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</si>
  <si>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</si>
  <si>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</si>
  <si>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</si>
  <si>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</si>
  <si>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</si>
  <si>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</si>
  <si>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</si>
  <si>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</si>
  <si>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</si>
  <si>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</si>
  <si>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</si>
  <si>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</si>
  <si>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</si>
  <si>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</si>
  <si>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</si>
  <si>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</si>
  <si>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</si>
  <si>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</si>
  <si>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</si>
  <si>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</si>
  <si>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</si>
  <si>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</si>
  <si>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</si>
  <si>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</si>
  <si>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</si>
  <si>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</si>
  <si>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</si>
  <si>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</si>
  <si>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</si>
  <si>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</si>
  <si>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</si>
  <si>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</si>
  <si>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</si>
  <si>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</si>
  <si>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</si>
  <si>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</si>
  <si>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</si>
  <si>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</si>
  <si>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</si>
  <si>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</si>
  <si>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</si>
  <si>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</si>
  <si>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</si>
  <si>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</si>
  <si>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</si>
  <si>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</si>
  <si>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</si>
  <si>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</si>
  <si>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</si>
  <si>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</si>
  <si>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</si>
  <si>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</si>
  <si>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</si>
  <si>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</si>
  <si>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</si>
  <si>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</si>
  <si>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</si>
  <si>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</si>
  <si>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</si>
  <si>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</si>
  <si>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</si>
  <si>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</si>
  <si>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</si>
  <si>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</si>
  <si>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</si>
  <si>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</si>
  <si>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</si>
  <si>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</si>
  <si>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</si>
  <si>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</si>
  <si>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</si>
  <si>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</si>
  <si>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</si>
  <si>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</si>
  <si>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</si>
  <si>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</si>
  <si>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</si>
  <si>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</si>
  <si>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</si>
  <si>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</si>
  <si>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</si>
  <si>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</si>
  <si>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</si>
  <si>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</si>
  <si>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</si>
  <si>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</si>
  <si>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</si>
  <si>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</si>
  <si>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</si>
  <si>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</si>
  <si>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</si>
  <si>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</si>
  <si>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</si>
  <si>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</si>
  <si>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</si>
  <si>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</si>
  <si>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</si>
  <si>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</si>
  <si>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</si>
  <si>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</si>
  <si>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</si>
  <si>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</si>
  <si>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</si>
  <si>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</si>
  <si>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</si>
  <si>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</si>
  <si>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</si>
  <si>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</si>
  <si>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</si>
  <si>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</si>
  <si>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</si>
  <si>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</si>
  <si>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</si>
  <si>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</si>
  <si>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</si>
  <si>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</si>
  <si>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</si>
  <si>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</si>
  <si>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</si>
  <si>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</si>
  <si>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</si>
  <si>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</si>
  <si>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</si>
  <si>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</si>
  <si>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</si>
  <si>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</si>
  <si>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</si>
  <si>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</si>
  <si>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</si>
  <si>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</si>
  <si>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</si>
  <si>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</si>
  <si>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</si>
  <si>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</si>
  <si>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</si>
  <si>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</si>
  <si>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</si>
  <si>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</si>
  <si>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</si>
  <si>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</si>
  <si>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</si>
  <si>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</si>
  <si>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</si>
  <si>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</si>
  <si>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</si>
  <si>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</si>
  <si>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</si>
  <si>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</si>
  <si>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</si>
  <si>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</si>
  <si>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</si>
  <si>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</si>
  <si>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</si>
  <si>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</si>
  <si>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</si>
  <si>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</si>
  <si>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</si>
  <si>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</si>
  <si>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</si>
  <si>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</si>
  <si>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</si>
  <si>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</si>
  <si>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</si>
  <si>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</si>
  <si>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</si>
  <si>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</si>
  <si>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</si>
  <si>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</si>
  <si>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</si>
  <si>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</si>
  <si>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</si>
  <si>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</si>
  <si>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</si>
  <si>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</si>
  <si>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</si>
  <si>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</si>
  <si>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</si>
  <si>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</si>
  <si>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</si>
  <si>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</si>
  <si>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</si>
  <si>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</si>
  <si>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</si>
  <si>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</si>
  <si>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</si>
  <si>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</si>
  <si>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</si>
  <si>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</si>
  <si>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</si>
  <si>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</si>
  <si>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</si>
  <si>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</si>
  <si>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</si>
  <si>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</si>
  <si>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</si>
  <si>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</si>
  <si>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</si>
  <si>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</si>
  <si>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</si>
  <si>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</si>
  <si>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</si>
  <si>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</si>
  <si>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</si>
  <si>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</si>
  <si>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</si>
  <si>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</si>
  <si>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</si>
  <si>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</si>
  <si>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</si>
  <si>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</si>
  <si>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</si>
  <si>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</si>
  <si>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</si>
  <si>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</si>
  <si>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</si>
  <si>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</si>
  <si>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</si>
  <si>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</si>
  <si>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</si>
  <si>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</si>
  <si>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</si>
  <si>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</si>
  <si>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</si>
  <si>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</si>
  <si>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</si>
  <si>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</si>
  <si>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</si>
  <si>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</si>
  <si>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</si>
  <si>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</si>
  <si>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</si>
  <si>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</si>
  <si>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</si>
  <si>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</si>
  <si>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</si>
  <si>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</si>
  <si>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</si>
  <si>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</si>
  <si>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</si>
  <si>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</si>
  <si>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</si>
  <si>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</si>
  <si>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</si>
  <si>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</si>
  <si>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</si>
  <si>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</si>
  <si>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</si>
  <si>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</si>
  <si>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</si>
  <si>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</si>
  <si>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</si>
  <si>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</si>
  <si>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</si>
  <si>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</si>
  <si>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</si>
  <si>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</si>
  <si>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</si>
  <si>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</si>
  <si>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</si>
  <si>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</si>
  <si>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</si>
  <si>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</si>
  <si>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</si>
  <si>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</si>
  <si>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</si>
  <si>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</si>
  <si>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</si>
  <si>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</si>
  <si>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</si>
  <si>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</si>
  <si>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</si>
  <si>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</si>
  <si>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</si>
  <si>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</si>
  <si>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</si>
  <si>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</si>
  <si>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</si>
  <si>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</si>
  <si>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</si>
  <si>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</si>
  <si>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</si>
  <si>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</si>
  <si>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</si>
  <si>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</si>
  <si>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</si>
  <si>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</si>
  <si>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</si>
  <si>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</si>
  <si>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</si>
  <si>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</si>
  <si>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</si>
  <si>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</si>
  <si>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</si>
  <si>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</si>
  <si>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</si>
  <si>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</si>
  <si>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</si>
  <si>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</si>
  <si>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</si>
  <si>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</si>
  <si>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</si>
  <si>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</si>
  <si>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</si>
  <si>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</si>
  <si>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</si>
  <si>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</si>
  <si>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</si>
  <si>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</si>
  <si>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</si>
  <si>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</si>
  <si>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</si>
  <si>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</si>
  <si>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</si>
  <si>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</si>
  <si>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</si>
  <si>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</si>
  <si>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</si>
  <si>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</si>
  <si>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</si>
  <si>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</si>
  <si>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</si>
  <si>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</si>
  <si>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</si>
  <si>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</si>
  <si>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</si>
  <si>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</si>
  <si>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</si>
  <si>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</si>
  <si>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</si>
  <si>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</si>
  <si>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</si>
  <si>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</si>
  <si>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</si>
  <si>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</si>
  <si>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</si>
  <si>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</si>
  <si>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</si>
  <si>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</si>
  <si>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</si>
  <si>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</si>
  <si>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</si>
  <si>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</si>
  <si>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</si>
  <si>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</si>
  <si>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</si>
  <si>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</si>
  <si>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</si>
  <si>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</si>
  <si>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</si>
  <si>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</si>
  <si>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</si>
  <si>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</si>
  <si>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</si>
  <si>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</si>
  <si>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</si>
  <si>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</si>
  <si>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</si>
  <si>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</si>
  <si>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</si>
  <si>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</si>
  <si>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</si>
  <si>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</si>
  <si>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</si>
  <si>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</si>
  <si>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</si>
  <si>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</si>
  <si>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</si>
  <si>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</si>
  <si>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</si>
  <si>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</si>
  <si>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</si>
  <si>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</si>
  <si>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</si>
  <si>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</si>
  <si>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</si>
  <si>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</si>
  <si>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</si>
  <si>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</si>
  <si>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</si>
  <si>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</si>
  <si>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</si>
  <si>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</si>
  <si>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</si>
  <si>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</si>
  <si>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</si>
  <si>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</si>
  <si>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</si>
  <si>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</si>
  <si>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</si>
  <si>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</si>
  <si>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</si>
  <si>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</si>
  <si>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</si>
  <si>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</si>
  <si>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</si>
  <si>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</si>
  <si>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</si>
  <si>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</si>
  <si>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</si>
  <si>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</si>
  <si>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</si>
  <si>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</si>
  <si>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</si>
  <si>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</si>
  <si>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</si>
  <si>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</si>
  <si>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</si>
  <si>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</si>
  <si>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</si>
  <si>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</si>
  <si>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</si>
  <si>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</si>
  <si>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</si>
  <si>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</si>
  <si>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</si>
  <si>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</si>
  <si>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</si>
  <si>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</si>
  <si>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</si>
  <si>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</si>
  <si>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</si>
  <si>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</si>
  <si>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</si>
  <si>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</si>
  <si>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</si>
  <si>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</si>
  <si>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</si>
  <si>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</si>
  <si>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</si>
  <si>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</si>
  <si>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</si>
  <si>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</si>
  <si>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</si>
  <si>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</si>
  <si>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</si>
  <si>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</si>
  <si>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</si>
  <si>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</si>
  <si>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</si>
  <si>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</si>
  <si>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</si>
  <si>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</si>
  <si>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</si>
  <si>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</si>
  <si>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</si>
  <si>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</si>
  <si>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</si>
  <si>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</si>
  <si>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</si>
  <si>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</si>
  <si>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</si>
  <si>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</si>
  <si>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</si>
  <si>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</si>
  <si>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</si>
  <si>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</si>
  <si>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</si>
  <si>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</si>
  <si>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</si>
  <si>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</si>
  <si>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</si>
  <si>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</si>
  <si>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</si>
  <si>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</si>
  <si>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</si>
  <si>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</si>
  <si>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</si>
  <si>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</si>
  <si>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</si>
  <si>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</si>
  <si>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</si>
  <si>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</si>
  <si>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</si>
  <si>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</si>
  <si>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</si>
  <si>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</si>
  <si>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</si>
  <si>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</si>
  <si>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</si>
  <si>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</si>
  <si>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</si>
  <si>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</si>
  <si>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</si>
  <si>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</si>
  <si>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</si>
  <si>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</si>
  <si>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</si>
  <si>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</si>
  <si>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</si>
  <si>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</si>
  <si>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</si>
  <si>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</si>
  <si>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</si>
  <si>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</si>
  <si>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</si>
  <si>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</si>
  <si>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</si>
  <si>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</si>
  <si>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</si>
  <si>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</si>
  <si>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</si>
  <si>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</si>
  <si>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</si>
  <si>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</si>
  <si>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</si>
  <si>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</si>
  <si>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</si>
  <si>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</si>
  <si>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</si>
  <si>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</si>
  <si>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</si>
  <si>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</si>
  <si>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</si>
  <si>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</si>
  <si>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</si>
  <si>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</si>
  <si>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</si>
  <si>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</si>
  <si>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</si>
  <si>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</si>
  <si>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</si>
  <si>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</si>
  <si>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</si>
  <si>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</si>
  <si>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</si>
  <si>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</si>
  <si>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</si>
  <si>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</si>
  <si>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</si>
  <si>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</si>
  <si>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</si>
  <si>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</si>
  <si>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</si>
  <si>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</si>
  <si>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</si>
  <si>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</si>
  <si>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</si>
  <si>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</si>
  <si>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</si>
  <si>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</si>
  <si>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</si>
  <si>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</si>
  <si>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</si>
  <si>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</si>
  <si>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</si>
  <si>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</si>
  <si>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</si>
  <si>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</si>
  <si>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</si>
  <si>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</si>
  <si>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</si>
  <si>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</si>
  <si>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</si>
  <si>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</si>
  <si>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</si>
  <si>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</si>
  <si>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</si>
  <si>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</si>
  <si>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</si>
  <si>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</si>
  <si>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</si>
  <si>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</si>
  <si>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</si>
  <si>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</si>
  <si>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</si>
  <si>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</si>
  <si>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</si>
  <si>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</si>
  <si>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</si>
  <si>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</si>
  <si>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</si>
  <si>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</si>
  <si>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</si>
  <si>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</si>
  <si>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</si>
  <si>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</si>
  <si>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</si>
  <si>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</si>
  <si>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</si>
  <si>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</si>
  <si>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</si>
  <si>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</si>
  <si>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</si>
  <si>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</si>
  <si>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</si>
  <si>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</si>
  <si>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</si>
  <si>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</si>
  <si>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</si>
  <si>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</si>
  <si>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</si>
  <si>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</si>
  <si>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</si>
  <si>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</si>
  <si>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</si>
  <si>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</si>
  <si>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</si>
  <si>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</si>
  <si>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</si>
  <si>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</si>
  <si>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</si>
  <si>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</si>
  <si>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</si>
  <si>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</si>
  <si>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</si>
  <si>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</si>
  <si>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</si>
  <si>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</si>
  <si>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</si>
  <si>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</si>
  <si>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</si>
  <si>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</si>
  <si>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</si>
  <si>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</si>
  <si>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</si>
  <si>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</si>
  <si>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</si>
  <si>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</si>
  <si>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</si>
  <si>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</si>
  <si>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</si>
  <si>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</si>
  <si>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</si>
  <si>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</si>
  <si>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</si>
  <si>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</si>
  <si>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</si>
  <si>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</si>
  <si>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</si>
  <si>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</si>
  <si>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</si>
  <si>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</si>
  <si>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</si>
  <si>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</si>
  <si>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</si>
  <si>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</si>
  <si>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</si>
  <si>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</si>
  <si>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</si>
  <si>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</si>
  <si>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</si>
  <si>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</si>
  <si>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</si>
  <si>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</si>
  <si>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</si>
  <si>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</si>
  <si>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</si>
  <si>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</si>
  <si>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</si>
  <si>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</si>
  <si>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</si>
  <si>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</si>
  <si>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</si>
  <si>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</si>
  <si>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</si>
  <si>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</si>
  <si>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</si>
  <si>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</si>
  <si>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</si>
  <si>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</si>
  <si>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</si>
  <si>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</si>
  <si>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</si>
  <si>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</si>
  <si>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</si>
  <si>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</si>
  <si>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</si>
  <si>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</si>
  <si>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</si>
  <si>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</si>
  <si>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</si>
  <si>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</si>
  <si>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</si>
  <si>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</si>
  <si>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</si>
  <si>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</si>
  <si>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</si>
  <si>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</si>
  <si>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</si>
  <si>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</si>
  <si>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</si>
  <si>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</si>
  <si>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</si>
  <si>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</si>
  <si>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</si>
  <si>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</si>
  <si>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</si>
  <si>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</si>
  <si>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</si>
  <si>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</si>
  <si>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</si>
  <si>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</si>
  <si>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</si>
  <si>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</si>
  <si>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</si>
  <si>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</si>
  <si>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</si>
  <si>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</si>
  <si>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</si>
  <si>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</si>
  <si>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</si>
  <si>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</si>
  <si>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</si>
  <si>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</si>
  <si>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</si>
  <si>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</si>
  <si>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</si>
  <si>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</si>
  <si>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</si>
  <si>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</si>
  <si>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</si>
  <si>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</si>
  <si>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</si>
  <si>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</si>
  <si>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</si>
  <si>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</si>
  <si>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</si>
  <si>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</si>
  <si>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</si>
  <si>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</si>
  <si>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</si>
  <si>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</si>
  <si>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</si>
  <si>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</si>
  <si>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</si>
  <si>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</si>
  <si>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</si>
  <si>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</si>
  <si>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</si>
  <si>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</si>
  <si>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</si>
  <si>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</si>
  <si>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</si>
  <si>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</si>
  <si>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</si>
  <si>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</si>
  <si>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</si>
  <si>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</si>
  <si>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</si>
  <si>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</si>
  <si>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</si>
  <si>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</si>
  <si>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</si>
  <si>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</si>
  <si>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</si>
  <si>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</si>
  <si>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</si>
  <si>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</si>
  <si>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</si>
  <si>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</si>
  <si>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</si>
  <si>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</si>
  <si>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</si>
  <si>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</si>
  <si>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</si>
  <si>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</si>
  <si>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</si>
  <si>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</si>
  <si>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</si>
  <si>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</si>
  <si>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</si>
  <si>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</si>
  <si>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</si>
  <si>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</si>
  <si>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</si>
  <si>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</si>
  <si>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</si>
  <si>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</si>
  <si>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</si>
  <si>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</si>
  <si>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</si>
  <si>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</si>
  <si>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</si>
  <si>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</si>
  <si>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</si>
  <si>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</si>
  <si>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</si>
  <si>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</si>
  <si>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</si>
  <si>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</si>
  <si>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</si>
  <si>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</si>
  <si>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</si>
  <si>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</si>
  <si>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</si>
  <si>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</si>
  <si>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</si>
  <si>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</si>
  <si>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</si>
  <si>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</si>
  <si>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</si>
  <si>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</si>
  <si>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</si>
  <si>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</si>
  <si>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</si>
  <si>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</si>
  <si>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</si>
  <si>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</si>
  <si>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</si>
  <si>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</si>
  <si>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</si>
  <si>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</si>
  <si>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</si>
  <si>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</si>
  <si>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</si>
  <si>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</si>
  <si>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</si>
  <si>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</si>
  <si>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</si>
  <si>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</si>
  <si>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</si>
  <si>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</si>
  <si>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</si>
  <si>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</si>
  <si>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</si>
  <si>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</si>
  <si>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</si>
  <si>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</si>
  <si>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</si>
  <si>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</si>
  <si>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</si>
  <si>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</si>
  <si>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</si>
  <si>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</si>
  <si>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</si>
  <si>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</si>
  <si>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</si>
  <si>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</si>
  <si>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</si>
  <si>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</si>
  <si>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</si>
  <si>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</si>
  <si>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</si>
  <si>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</si>
  <si>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</si>
  <si>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</si>
  <si>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</si>
  <si>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</si>
  <si>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</si>
  <si>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</si>
  <si>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</si>
  <si>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</si>
  <si>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</si>
  <si>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</si>
  <si>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</si>
  <si>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</si>
  <si>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</si>
  <si>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</si>
  <si>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</si>
  <si>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</si>
  <si>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</si>
  <si>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</si>
  <si>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</si>
  <si>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</si>
  <si>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</si>
  <si>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</si>
  <si>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</si>
  <si>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</si>
  <si>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</si>
  <si>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</si>
  <si>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</si>
  <si>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</si>
  <si>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</si>
  <si>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</si>
  <si>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</si>
  <si>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</si>
  <si>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</si>
  <si>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</si>
  <si>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</si>
  <si>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</si>
  <si>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</si>
  <si>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</si>
  <si>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</si>
  <si>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</si>
  <si>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</si>
  <si>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</si>
  <si>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</si>
  <si>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</si>
  <si>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</si>
  <si>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</si>
  <si>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</si>
  <si>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</si>
  <si>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</si>
  <si>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</si>
  <si>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</si>
  <si>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</si>
  <si>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</si>
  <si>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</si>
  <si>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</si>
  <si>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</si>
  <si>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</si>
  <si>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</si>
  <si>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</si>
  <si>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</si>
  <si>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</si>
  <si>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</si>
  <si>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</si>
  <si>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</si>
  <si>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</si>
  <si>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</si>
  <si>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</si>
  <si>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</si>
  <si>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</si>
  <si>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</si>
  <si>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</si>
  <si>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</si>
  <si>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</si>
  <si>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</si>
  <si>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</si>
  <si>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</si>
  <si>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</si>
  <si>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</si>
  <si>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</si>
  <si>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</si>
  <si>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</si>
  <si>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</si>
  <si>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</si>
  <si>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</si>
  <si>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</si>
  <si>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</si>
  <si>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</si>
  <si>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</si>
  <si>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</si>
  <si>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</si>
  <si>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</si>
  <si>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</si>
  <si>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</si>
  <si>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</si>
  <si>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</si>
  <si>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</si>
  <si>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</si>
  <si>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</si>
  <si>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</si>
  <si>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</si>
  <si>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</si>
  <si>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</si>
  <si>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</si>
  <si>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</si>
  <si>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</si>
  <si>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</si>
  <si>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</si>
  <si>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</si>
  <si>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</si>
  <si>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</si>
  <si>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</si>
  <si>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</si>
  <si>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</si>
  <si>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</si>
  <si>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</si>
  <si>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</si>
  <si>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</si>
  <si>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</si>
  <si>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</si>
  <si>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</si>
  <si>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</si>
  <si>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</si>
  <si>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</si>
  <si>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</si>
  <si>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</si>
  <si>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</si>
  <si>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</si>
  <si>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</si>
  <si>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</si>
  <si>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</si>
  <si>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</si>
  <si>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</si>
  <si>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</si>
  <si>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</si>
  <si>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</si>
  <si>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</si>
  <si>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</si>
  <si>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</si>
  <si>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</si>
  <si>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</si>
  <si>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</si>
  <si>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</si>
  <si>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</si>
  <si>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</si>
  <si>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</si>
  <si>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</si>
  <si>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</si>
  <si>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</si>
  <si>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</si>
  <si>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</si>
  <si>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</si>
  <si>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</si>
  <si>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</si>
  <si>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</si>
  <si>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</si>
  <si>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</si>
  <si>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</si>
  <si>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</si>
  <si>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</si>
  <si>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</si>
  <si>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</si>
  <si>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</si>
  <si>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</si>
  <si>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</si>
  <si>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</si>
  <si>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</si>
  <si>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</si>
  <si>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</si>
  <si>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</si>
  <si>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</si>
  <si>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</si>
  <si>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</si>
  <si>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</si>
  <si>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</si>
  <si>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</si>
  <si>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</si>
  <si>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</si>
  <si>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</si>
  <si>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</si>
  <si>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</si>
  <si>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</si>
  <si>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</si>
  <si>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</si>
  <si>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</si>
  <si>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</si>
  <si>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</si>
  <si>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</si>
  <si>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</si>
  <si>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</si>
  <si>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</si>
  <si>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</si>
  <si>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</si>
  <si>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</si>
  <si>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</si>
  <si>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</si>
  <si>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</si>
  <si>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</si>
  <si>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</si>
  <si>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</si>
  <si>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</si>
  <si>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</si>
  <si>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</si>
  <si>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</si>
  <si>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</si>
  <si>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</si>
  <si>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</si>
  <si>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</si>
  <si>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</si>
  <si>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</si>
  <si>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</si>
  <si>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</si>
  <si>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</si>
  <si>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</si>
  <si>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</si>
  <si>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</si>
  <si>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</si>
  <si>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</si>
  <si>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</si>
  <si>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</si>
  <si>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</si>
  <si>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</si>
  <si>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</si>
  <si>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</si>
  <si>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</si>
  <si>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</si>
  <si>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</si>
  <si>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</si>
  <si>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</si>
  <si>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</si>
  <si>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</si>
  <si>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</si>
  <si>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</si>
  <si>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</si>
  <si>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</si>
  <si>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</si>
  <si>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</si>
  <si>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</si>
  <si>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</si>
  <si>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</si>
  <si>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</si>
  <si>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</si>
  <si>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</si>
  <si>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</si>
  <si>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</si>
  <si>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</si>
  <si>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</si>
  <si>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</si>
  <si>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</si>
  <si>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</si>
  <si>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</si>
  <si>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</si>
  <si>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</si>
  <si>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</si>
  <si>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</si>
  <si>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</si>
  <si>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</si>
  <si>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</si>
  <si>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</si>
  <si>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</si>
  <si>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</si>
  <si>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</si>
  <si>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</si>
  <si>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</si>
  <si>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</si>
  <si>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</si>
  <si>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</si>
  <si>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</si>
  <si>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</si>
  <si>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</si>
  <si>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</si>
  <si>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</si>
  <si>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</si>
  <si>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</si>
  <si>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</si>
  <si>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</si>
  <si>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</si>
  <si>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</si>
  <si>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</si>
  <si>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</si>
  <si>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</si>
  <si>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</si>
  <si>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</si>
  <si>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</si>
  <si>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</si>
  <si>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</si>
  <si>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</si>
  <si>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</si>
  <si>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</si>
  <si>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</si>
  <si>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</si>
  <si>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</si>
  <si>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</si>
  <si>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</si>
  <si>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</si>
  <si>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</si>
  <si>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</si>
  <si>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</si>
  <si>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</si>
  <si>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</si>
  <si>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</si>
  <si>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</si>
  <si>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</si>
  <si>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</si>
  <si>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</si>
  <si>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</si>
  <si>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</si>
  <si>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</si>
  <si>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</si>
  <si>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</si>
  <si>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</si>
  <si>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</si>
  <si>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</si>
  <si>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</si>
  <si>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</si>
  <si>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</si>
  <si>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</si>
  <si>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</si>
  <si>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</si>
  <si>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</si>
  <si>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</si>
  <si>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</si>
  <si>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</si>
  <si>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</si>
  <si>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</si>
  <si>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</si>
  <si>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</si>
  <si>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</si>
  <si>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</si>
  <si>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</si>
  <si>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</si>
  <si>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</si>
  <si>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</si>
  <si>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</si>
  <si>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</si>
  <si>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</si>
  <si>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</si>
  <si>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</si>
  <si>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</si>
  <si>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</si>
  <si>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</si>
  <si>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</si>
  <si>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</si>
  <si>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</si>
  <si>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</si>
  <si>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</si>
  <si>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</si>
  <si>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</si>
  <si>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</si>
  <si>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</si>
  <si>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</si>
  <si>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</si>
  <si>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</si>
  <si>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</si>
  <si>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</si>
  <si>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</si>
  <si>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</si>
  <si>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</si>
  <si>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</si>
  <si>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</si>
  <si>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</si>
  <si>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</si>
  <si>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</si>
  <si>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</si>
  <si>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</si>
  <si>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</si>
  <si>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</si>
  <si>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</si>
  <si>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</si>
  <si>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</si>
  <si>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</si>
  <si>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</si>
  <si>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</si>
  <si>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</si>
  <si>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</si>
  <si>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</si>
  <si>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</si>
  <si>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</si>
  <si>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</si>
  <si>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</si>
  <si>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</si>
  <si>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</si>
  <si>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</si>
  <si>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</si>
  <si>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</si>
  <si>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</si>
  <si>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</si>
  <si>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</si>
  <si>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</si>
  <si>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</si>
  <si>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</si>
  <si>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</si>
  <si>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</si>
  <si>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</si>
  <si>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</si>
  <si>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</si>
  <si>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</si>
  <si>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</si>
  <si>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</si>
  <si>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</si>
  <si>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</si>
  <si>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</si>
  <si>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</si>
  <si>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</si>
  <si>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</si>
  <si>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</si>
  <si>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</si>
  <si>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</si>
  <si>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</si>
  <si>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</si>
  <si>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</si>
  <si>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</si>
  <si>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</si>
  <si>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</si>
  <si>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</si>
  <si>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</si>
  <si>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</si>
  <si>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</si>
  <si>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</si>
  <si>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</si>
  <si>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</si>
  <si>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</si>
  <si>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</si>
  <si>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</si>
  <si>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</si>
  <si>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</si>
  <si>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</si>
  <si>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</si>
  <si>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</si>
  <si>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</si>
  <si>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</si>
  <si>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</si>
  <si>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</si>
  <si>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</si>
  <si>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</si>
  <si>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</si>
  <si>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</si>
  <si>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</si>
  <si>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</si>
  <si>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</si>
  <si>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</si>
  <si>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</si>
  <si>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</si>
  <si>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</si>
  <si>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</si>
  <si>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</si>
  <si>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</si>
  <si>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</si>
  <si>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</si>
  <si>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</si>
  <si>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</si>
  <si>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</si>
  <si>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</si>
  <si>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</si>
  <si>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</si>
  <si>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</si>
  <si>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</si>
  <si>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</si>
  <si>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</si>
  <si>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</si>
  <si>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</si>
  <si>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</si>
  <si>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</si>
  <si>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</si>
  <si>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</si>
  <si>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</si>
  <si>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</si>
  <si>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</si>
  <si>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</si>
  <si>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</si>
  <si>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</si>
  <si>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</si>
  <si>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</si>
  <si>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</si>
  <si>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</si>
  <si>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</si>
  <si>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</si>
  <si>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</si>
  <si>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</si>
  <si>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</si>
  <si>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</si>
  <si>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</si>
  <si>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</si>
  <si>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</si>
  <si>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</si>
  <si>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</si>
  <si>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</si>
  <si>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</si>
  <si>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</si>
  <si>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</si>
  <si>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</si>
  <si>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</si>
  <si>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</si>
  <si>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</si>
  <si>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</si>
  <si>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</si>
  <si>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</si>
  <si>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</si>
  <si>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</si>
  <si>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</si>
  <si>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</si>
  <si>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</si>
  <si>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</si>
  <si>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</si>
  <si>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</si>
  <si>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</si>
  <si>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</si>
  <si>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</si>
  <si>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</si>
  <si>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</si>
  <si>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</si>
  <si>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</si>
  <si>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</si>
  <si>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</si>
  <si>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</si>
  <si>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</si>
  <si>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</si>
  <si>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</si>
  <si>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</si>
  <si>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</si>
  <si>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</si>
  <si>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</si>
  <si>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</si>
  <si>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</si>
  <si>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</si>
  <si>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</si>
  <si>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</si>
  <si>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</si>
  <si>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</si>
  <si>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</si>
  <si>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</si>
  <si>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</si>
  <si>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</si>
  <si>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</si>
  <si>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</si>
  <si>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</si>
  <si>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</si>
  <si>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</si>
  <si>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</si>
  <si>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</si>
  <si>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</si>
  <si>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</si>
  <si>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</si>
  <si>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</si>
  <si>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</si>
  <si>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</si>
  <si>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</si>
  <si>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</si>
  <si>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</si>
  <si>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</si>
  <si>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</si>
  <si>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</si>
  <si>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</si>
  <si>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</si>
  <si>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</si>
  <si>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</si>
  <si>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</si>
  <si>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</si>
  <si>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</si>
  <si>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</si>
  <si>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</si>
  <si>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</si>
  <si>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</si>
  <si>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</si>
  <si>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</si>
  <si>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</si>
  <si>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</si>
  <si>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</si>
  <si>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</si>
  <si>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</si>
  <si>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</si>
  <si>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</si>
  <si>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</si>
  <si>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</si>
  <si>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</si>
  <si>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</si>
  <si>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</si>
  <si>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</si>
  <si>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</si>
  <si>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</si>
  <si>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</si>
  <si>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</si>
  <si>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</si>
  <si>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</si>
  <si>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</si>
  <si>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</si>
  <si>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</si>
  <si>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</si>
  <si>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</si>
  <si>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</si>
  <si>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</si>
  <si>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</si>
  <si>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</si>
  <si>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</si>
  <si>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</si>
  <si>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</si>
  <si>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</si>
  <si>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</si>
  <si>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</si>
  <si>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</si>
  <si>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</si>
  <si>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</si>
  <si>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</si>
  <si>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</si>
  <si>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</si>
  <si>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</si>
  <si>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</si>
  <si>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</si>
  <si>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</si>
  <si>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</si>
  <si>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</si>
  <si>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</si>
  <si>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</si>
  <si>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</si>
  <si>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</si>
  <si>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</si>
  <si>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</si>
  <si>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</si>
  <si>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</si>
  <si>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</si>
  <si>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</si>
  <si>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</si>
  <si>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</si>
  <si>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</si>
  <si>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</si>
  <si>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</si>
  <si>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</si>
  <si>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</si>
  <si>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</si>
  <si>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</si>
  <si>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</si>
  <si>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</si>
  <si>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</si>
  <si>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</si>
  <si>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</si>
  <si>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</si>
  <si>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</si>
  <si>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</si>
  <si>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</si>
  <si>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</si>
  <si>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</si>
  <si>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</si>
  <si>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</si>
  <si>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</si>
  <si>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</si>
  <si>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</si>
  <si>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</si>
  <si>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</si>
  <si>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</si>
  <si>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</si>
  <si>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</si>
  <si>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</si>
  <si>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</si>
  <si>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</si>
  <si>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</si>
  <si>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</si>
  <si>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</si>
  <si>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</si>
  <si>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</si>
  <si>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</si>
  <si>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</si>
  <si>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</si>
  <si>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</si>
  <si>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</si>
  <si>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</si>
  <si>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</si>
  <si>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</si>
  <si>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</si>
  <si>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</si>
  <si>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</si>
  <si>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</si>
  <si>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</si>
  <si>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</si>
  <si>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</si>
  <si>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</si>
  <si>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</si>
  <si>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</si>
  <si>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</si>
  <si>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</si>
  <si>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</si>
  <si>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</si>
  <si>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</si>
  <si>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</si>
  <si>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</si>
  <si>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</si>
  <si>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</si>
  <si>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</si>
  <si>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</si>
  <si>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</si>
  <si>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</si>
  <si>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</si>
  <si>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</si>
  <si>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</si>
  <si>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</si>
  <si>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</si>
  <si>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</si>
  <si>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</si>
  <si>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</si>
  <si>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</si>
  <si>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</si>
  <si>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</si>
  <si>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</si>
  <si>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</si>
  <si>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</si>
  <si>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</si>
  <si>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</si>
  <si>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</si>
  <si>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</si>
  <si>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</si>
  <si>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</si>
  <si>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</si>
  <si>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</si>
  <si>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</si>
  <si>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</si>
  <si>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</si>
  <si>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</si>
  <si>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</si>
  <si>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</si>
  <si>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</si>
  <si>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</si>
  <si>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</si>
  <si>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</si>
  <si>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</si>
  <si>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</si>
  <si>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</si>
  <si>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</si>
  <si>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</si>
  <si>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</si>
  <si>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</si>
  <si>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</si>
  <si>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</si>
  <si>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</si>
  <si>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</si>
  <si>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</si>
  <si>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</si>
  <si>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</si>
  <si>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</si>
  <si>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</si>
  <si>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</si>
  <si>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</si>
  <si>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</si>
  <si>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</si>
  <si>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</si>
  <si>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</si>
  <si>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</si>
  <si>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</si>
  <si>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</si>
  <si>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</si>
  <si>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</si>
  <si>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</si>
  <si>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</si>
  <si>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</si>
  <si>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</si>
  <si>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</si>
  <si>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</si>
  <si>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</si>
  <si>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</si>
  <si>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</si>
  <si>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</si>
  <si>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</si>
  <si>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</si>
  <si>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</si>
  <si>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</si>
  <si>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</si>
  <si>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</si>
  <si>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</si>
  <si>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</si>
  <si>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</si>
  <si>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</si>
  <si>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</si>
  <si>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</si>
  <si>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</si>
  <si>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</si>
  <si>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</si>
  <si>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</si>
  <si>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</si>
  <si>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</si>
  <si>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</si>
  <si>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</si>
  <si>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</si>
  <si>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</si>
  <si>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</si>
  <si>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</si>
  <si>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</si>
  <si>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</si>
  <si>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</si>
  <si>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</si>
  <si>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</si>
  <si>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</si>
  <si>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</si>
  <si>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</si>
  <si>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</si>
  <si>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</si>
  <si>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</si>
  <si>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</si>
  <si>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</si>
  <si>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</si>
  <si>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</si>
  <si>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</si>
  <si>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</si>
  <si>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</si>
  <si>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</si>
  <si>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</si>
  <si>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</si>
  <si>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</si>
  <si>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</si>
  <si>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</si>
  <si>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</si>
  <si>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</si>
  <si>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</si>
  <si>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</si>
  <si>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</si>
  <si>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</si>
  <si>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</si>
  <si>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</si>
  <si>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</si>
  <si>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</si>
  <si>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</si>
  <si>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</si>
  <si>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</si>
  <si>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</si>
  <si>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</si>
  <si>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</si>
  <si>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</si>
  <si>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</si>
  <si>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</si>
  <si>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</si>
  <si>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</si>
  <si>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</si>
  <si>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</si>
  <si>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</si>
  <si>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</si>
  <si>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</si>
  <si>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</si>
  <si>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</si>
  <si>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</si>
  <si>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</si>
  <si>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</si>
  <si>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</si>
  <si>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</si>
  <si>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</si>
  <si>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</si>
  <si>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</si>
  <si>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</si>
  <si>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</si>
  <si>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</si>
  <si>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</si>
  <si>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</si>
  <si>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</si>
  <si>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</si>
  <si>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</si>
  <si>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</si>
  <si>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</si>
  <si>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</si>
  <si>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</si>
  <si>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</si>
  <si>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</si>
  <si>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</si>
  <si>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</si>
  <si>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</si>
  <si>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</si>
  <si>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</si>
  <si>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</si>
  <si>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</si>
  <si>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</si>
  <si>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</si>
  <si>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</si>
  <si>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</si>
  <si>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</si>
  <si>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</si>
  <si>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</si>
  <si>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</si>
  <si>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</si>
  <si>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</si>
  <si>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</si>
  <si>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</si>
  <si>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</si>
  <si>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</si>
  <si>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</si>
  <si>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</si>
  <si>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</si>
  <si>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</si>
  <si>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</si>
  <si>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</si>
  <si>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</si>
  <si>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</si>
  <si>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</si>
  <si>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</si>
  <si>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</si>
  <si>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</si>
  <si>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</si>
  <si>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</si>
  <si>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</si>
  <si>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</si>
  <si>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</si>
  <si>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</si>
  <si>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</si>
  <si>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</si>
  <si>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</si>
  <si>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</si>
  <si>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</si>
  <si>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</si>
  <si>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</si>
  <si>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</si>
  <si>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</si>
  <si>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</si>
  <si>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</si>
  <si>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</si>
  <si>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</si>
  <si>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</si>
  <si>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</si>
  <si>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</si>
  <si>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</si>
  <si>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</si>
  <si>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</si>
  <si>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</si>
  <si>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</si>
  <si>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</si>
  <si>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</si>
  <si>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</si>
  <si>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</si>
  <si>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</si>
  <si>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</si>
  <si>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</si>
  <si>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</si>
  <si>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</si>
  <si>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</si>
  <si>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</si>
  <si>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</si>
  <si>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</si>
  <si>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</si>
  <si>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</si>
  <si>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</si>
  <si>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</si>
  <si>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</si>
  <si>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</si>
  <si>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</si>
  <si>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</si>
  <si>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</si>
  <si>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</si>
  <si>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</si>
  <si>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</si>
  <si>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</si>
  <si>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</si>
  <si>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</si>
  <si>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</si>
  <si>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</si>
  <si>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</si>
  <si>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</si>
  <si>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</si>
  <si>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</si>
  <si>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</si>
  <si>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</si>
  <si>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</si>
  <si>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</si>
  <si>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</si>
  <si>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</si>
  <si>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</si>
  <si>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</si>
  <si>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</si>
  <si>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</si>
  <si>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</si>
  <si>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</si>
  <si>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</si>
  <si>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</si>
  <si>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</si>
  <si>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</si>
  <si>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</si>
  <si>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</si>
  <si>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</si>
  <si>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</si>
  <si>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</si>
  <si>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</si>
  <si>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</si>
  <si>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</si>
  <si>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</si>
  <si>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</si>
  <si>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</si>
  <si>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</si>
  <si>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</si>
  <si>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</si>
  <si>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</si>
  <si>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</si>
  <si>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</si>
  <si>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</si>
  <si>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</si>
  <si>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</si>
  <si>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</si>
  <si>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</si>
  <si>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</si>
  <si>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</si>
  <si>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</si>
  <si>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</si>
  <si>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</si>
  <si>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</si>
  <si>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</si>
  <si>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</si>
  <si>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</si>
  <si>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</si>
  <si>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</si>
  <si>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</si>
  <si>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</si>
  <si>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</si>
  <si>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</si>
  <si>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</si>
  <si>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</si>
  <si>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</si>
  <si>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</si>
  <si>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</si>
  <si>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</si>
  <si>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</si>
  <si>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</si>
  <si>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</si>
  <si>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</si>
  <si>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</si>
  <si>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</si>
  <si>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</si>
  <si>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</si>
  <si>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</si>
  <si>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</si>
  <si>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</si>
  <si>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</si>
  <si>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</si>
  <si>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</si>
  <si>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</si>
  <si>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</si>
  <si>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</si>
  <si>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</si>
  <si>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</si>
  <si>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</si>
  <si>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</si>
  <si>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</si>
  <si>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</si>
  <si>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</si>
  <si>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</si>
  <si>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</si>
  <si>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</si>
  <si>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</si>
  <si>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</si>
  <si>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</si>
  <si>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</si>
  <si>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</si>
  <si>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</si>
  <si>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</si>
  <si>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</si>
  <si>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</si>
  <si>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</si>
  <si>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</si>
  <si>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</si>
  <si>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</si>
  <si>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</si>
  <si>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</si>
  <si>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</si>
  <si>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</si>
  <si>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</si>
  <si>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</si>
  <si>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</si>
  <si>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</si>
  <si>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</si>
  <si>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</si>
  <si>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</si>
  <si>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</si>
  <si>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</si>
  <si>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</si>
  <si>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</si>
  <si>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</si>
  <si>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</si>
  <si>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</si>
  <si>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</si>
  <si>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</si>
  <si>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</si>
  <si>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</si>
  <si>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</si>
  <si>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</si>
  <si>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</si>
  <si>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</si>
  <si>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</si>
  <si>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</si>
  <si>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</si>
  <si>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</si>
  <si>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</si>
  <si>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</si>
  <si>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</si>
  <si>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</si>
  <si>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</si>
  <si>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</si>
  <si>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</si>
  <si>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</si>
  <si>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</si>
  <si>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</si>
  <si>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</si>
  <si>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</si>
  <si>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</si>
  <si>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</si>
  <si>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</si>
  <si>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</si>
  <si>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</si>
  <si>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</si>
  <si>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</si>
  <si>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</si>
  <si>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</si>
  <si>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</si>
  <si>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</si>
  <si>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</si>
  <si>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</si>
  <si>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</si>
  <si>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</si>
  <si>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</si>
  <si>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</si>
  <si>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</si>
  <si>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</si>
  <si>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</si>
  <si>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</si>
  <si>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</si>
  <si>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</si>
  <si>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</si>
  <si>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</si>
  <si>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</si>
  <si>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</si>
  <si>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</si>
  <si>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</si>
  <si>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</si>
  <si>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</si>
  <si>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</si>
  <si>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</si>
  <si>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</si>
  <si>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</si>
  <si>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</si>
  <si>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</si>
  <si>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</si>
  <si>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</si>
  <si>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</si>
  <si>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</si>
  <si>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</si>
  <si>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</si>
  <si>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</si>
  <si>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</si>
  <si>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</si>
  <si>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</si>
  <si>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</si>
  <si>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</si>
  <si>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</si>
  <si>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</si>
  <si>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</si>
  <si>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</si>
  <si>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</si>
  <si>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</si>
  <si>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</si>
  <si>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</si>
  <si>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</si>
  <si>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</si>
  <si>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</si>
  <si>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</si>
  <si>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</si>
  <si>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</si>
  <si>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</si>
  <si>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</si>
  <si>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</si>
  <si>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</si>
  <si>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</si>
  <si>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</si>
  <si>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</si>
  <si>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</si>
  <si>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</si>
  <si>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</si>
  <si>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</si>
  <si>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</si>
  <si>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</si>
  <si>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</si>
  <si>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</si>
  <si>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</si>
  <si>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</si>
  <si>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</si>
  <si>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</si>
  <si>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</si>
  <si>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</si>
  <si>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</si>
  <si>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</si>
  <si>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</si>
  <si>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</si>
  <si>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</si>
  <si>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</si>
  <si>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</si>
  <si>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</si>
  <si>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</si>
  <si>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</si>
  <si>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</si>
  <si>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</si>
  <si>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</si>
  <si>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</si>
  <si>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</si>
  <si>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</si>
  <si>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</si>
  <si>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</si>
  <si>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</si>
  <si>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</si>
  <si>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</si>
  <si>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</si>
  <si>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</si>
  <si>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</si>
  <si>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</si>
  <si>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</si>
  <si>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</si>
  <si>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</si>
  <si>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</si>
  <si>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</si>
  <si>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</si>
  <si>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</si>
  <si>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</si>
  <si>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</si>
  <si>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</si>
  <si>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</si>
  <si>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</si>
  <si>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</si>
  <si>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</si>
  <si>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</si>
  <si>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</si>
  <si>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</si>
  <si>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</si>
  <si>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</si>
  <si>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</si>
  <si>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</si>
  <si>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</si>
  <si>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</si>
  <si>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</si>
  <si>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</si>
  <si>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</si>
  <si>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</si>
  <si>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</si>
  <si>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</si>
  <si>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</si>
  <si>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</si>
  <si>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</si>
  <si>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</si>
  <si>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</si>
  <si>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</si>
  <si>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</si>
  <si>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</si>
  <si>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</si>
  <si>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</si>
  <si>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</si>
  <si>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</si>
  <si>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</si>
  <si>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</si>
  <si>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</si>
  <si>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</si>
  <si>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</si>
  <si>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</si>
  <si>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</si>
  <si>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</si>
  <si>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</si>
  <si>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</si>
  <si>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</si>
  <si>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</si>
  <si>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</si>
  <si>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</si>
  <si>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</si>
  <si>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</si>
  <si>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</si>
  <si>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</si>
  <si>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</si>
  <si>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</si>
  <si>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</si>
  <si>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</si>
  <si>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</si>
  <si>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</si>
  <si>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</si>
  <si>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</si>
  <si>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</si>
  <si>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</si>
  <si>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</si>
  <si>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</si>
  <si>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</si>
  <si>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</si>
  <si>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</si>
  <si>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</si>
  <si>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</si>
  <si>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</si>
  <si>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</si>
  <si>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</si>
  <si>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</si>
  <si>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</si>
  <si>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</si>
  <si>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</si>
  <si>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</si>
  <si>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</si>
  <si>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</si>
  <si>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</si>
  <si>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</si>
  <si>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</si>
  <si>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</si>
  <si>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</si>
  <si>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</si>
  <si>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</si>
  <si>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</si>
  <si>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</si>
  <si>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</si>
  <si>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</si>
  <si>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</si>
  <si>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</si>
  <si>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</si>
  <si>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</si>
  <si>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</si>
  <si>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</si>
  <si>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</si>
  <si>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</si>
  <si>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</si>
  <si>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</si>
  <si>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</si>
  <si>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</si>
  <si>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</si>
  <si>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</si>
  <si>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</si>
  <si>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</si>
  <si>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</si>
  <si>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</si>
  <si>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</si>
  <si>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</si>
  <si>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</si>
  <si>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</si>
  <si>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</si>
  <si>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</si>
  <si>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</si>
  <si>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</si>
  <si>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</si>
  <si>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</si>
  <si>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</si>
  <si>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</si>
  <si>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</si>
  <si>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</si>
  <si>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</si>
  <si>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</si>
  <si>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</si>
  <si>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</si>
  <si>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</si>
  <si>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</si>
  <si>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</si>
  <si>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</si>
  <si>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</si>
  <si>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</si>
  <si>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</si>
  <si>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</si>
  <si>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</si>
  <si>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</si>
  <si>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</si>
  <si>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</si>
  <si>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</si>
  <si>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</si>
  <si>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</si>
  <si>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</si>
  <si>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</si>
  <si>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</si>
  <si>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</si>
  <si>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</si>
  <si>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</si>
  <si>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</si>
  <si>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</si>
  <si>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</si>
  <si>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</si>
  <si>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</si>
  <si>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</si>
  <si>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</si>
  <si>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</si>
  <si>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</si>
  <si>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</si>
  <si>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</si>
  <si>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</si>
  <si>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</si>
  <si>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</si>
  <si>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</si>
  <si>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</si>
  <si>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</si>
  <si>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</si>
  <si>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</si>
  <si>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</si>
  <si>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</si>
  <si>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</si>
  <si>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</si>
  <si>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</si>
  <si>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</si>
  <si>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</si>
  <si>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</si>
  <si>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</si>
  <si>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</si>
  <si>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</si>
  <si>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</si>
  <si>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</si>
  <si>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</si>
  <si>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</si>
  <si>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</si>
  <si>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</si>
  <si>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</si>
  <si>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</si>
  <si>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</si>
  <si>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</si>
  <si>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</si>
  <si>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</si>
  <si>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</si>
  <si>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</si>
  <si>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</si>
  <si>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</si>
  <si>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</si>
  <si>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</si>
  <si>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</si>
  <si>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</si>
  <si>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</si>
  <si>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</si>
  <si>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</si>
  <si>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</si>
  <si>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</si>
  <si>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</si>
  <si>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</si>
  <si>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</si>
  <si>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</si>
  <si>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</si>
  <si>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</si>
  <si>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</si>
  <si>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</si>
  <si>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</si>
  <si>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</si>
  <si>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</si>
  <si>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</si>
  <si>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</si>
  <si>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</si>
  <si>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</si>
  <si>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</si>
  <si>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</si>
  <si>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</si>
  <si>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</si>
  <si>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</si>
  <si>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</si>
  <si>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</si>
  <si>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</si>
  <si>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</si>
  <si>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</si>
  <si>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</si>
  <si>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</si>
  <si>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</si>
  <si>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</si>
  <si>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</si>
  <si>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</si>
  <si>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</si>
  <si>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</si>
  <si>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</si>
  <si>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</si>
  <si>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</si>
  <si>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</si>
  <si>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</si>
  <si>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</si>
  <si>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</si>
  <si>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</si>
  <si>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</si>
  <si>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</si>
  <si>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</si>
  <si>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</si>
  <si>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</si>
  <si>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</si>
  <si>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</si>
  <si>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</si>
  <si>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</si>
  <si>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</si>
  <si>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</si>
  <si>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</si>
  <si>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</si>
  <si>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</si>
  <si>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</si>
  <si>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</si>
  <si>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</si>
  <si>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</si>
  <si>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</si>
  <si>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</si>
  <si>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</si>
  <si>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</si>
  <si>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</si>
  <si>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</si>
  <si>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</si>
  <si>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</si>
  <si>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</si>
  <si>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</si>
  <si>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</si>
  <si>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</si>
  <si>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</si>
  <si>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</si>
  <si>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</si>
  <si>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</si>
  <si>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</si>
  <si>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</si>
  <si>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</si>
  <si>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</si>
  <si>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</si>
  <si>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</si>
  <si>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</si>
  <si>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</si>
  <si>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</si>
  <si>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</si>
  <si>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</si>
  <si>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</si>
  <si>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</si>
  <si>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</si>
  <si>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</si>
  <si>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</si>
  <si>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</si>
  <si>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</si>
  <si>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</si>
  <si>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</si>
  <si>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</si>
  <si>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</si>
  <si>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</si>
  <si>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</si>
  <si>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</si>
  <si>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</si>
  <si>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</si>
  <si>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</si>
  <si>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</si>
  <si>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</si>
  <si>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</si>
  <si>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</si>
  <si>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</si>
  <si>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</si>
  <si>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</si>
  <si>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</si>
  <si>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</si>
  <si>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</si>
  <si>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</si>
  <si>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</si>
  <si>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</si>
  <si>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</si>
  <si>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</si>
  <si>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</si>
  <si>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</si>
  <si>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</si>
  <si>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</si>
  <si>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</si>
  <si>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</si>
  <si>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</si>
  <si>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</si>
  <si>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</si>
  <si>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</si>
  <si>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</si>
  <si>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</si>
  <si>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</si>
  <si>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</si>
  <si>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</si>
  <si>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</si>
  <si>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</si>
  <si>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</si>
  <si>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</si>
  <si>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</si>
  <si>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</si>
  <si>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</si>
  <si>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</si>
  <si>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</si>
  <si>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</si>
  <si>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</si>
  <si>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</si>
  <si>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</si>
  <si>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</si>
  <si>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</si>
  <si>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</si>
  <si>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</si>
  <si>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</si>
  <si>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</si>
  <si>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</si>
  <si>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</si>
  <si>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</si>
  <si>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</si>
  <si>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</si>
  <si>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</si>
  <si>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</si>
  <si>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</si>
  <si>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</si>
  <si>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</si>
  <si>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</si>
  <si>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</si>
  <si>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</si>
  <si>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</si>
  <si>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</si>
  <si>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</si>
  <si>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</si>
  <si>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</si>
  <si>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</si>
  <si>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</si>
  <si>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</si>
  <si>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</si>
  <si>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</si>
  <si>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</si>
  <si>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</si>
  <si>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</si>
  <si>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</si>
  <si>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</si>
  <si>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</si>
  <si>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</si>
  <si>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</si>
  <si>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</si>
  <si>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</si>
  <si>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</si>
  <si>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</si>
  <si>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</si>
  <si>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</si>
  <si>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</si>
  <si>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</si>
  <si>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</si>
  <si>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</si>
  <si>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</si>
  <si>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</si>
  <si>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</si>
  <si>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</si>
  <si>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</si>
  <si>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</si>
  <si>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</si>
  <si>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</si>
  <si>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</si>
  <si>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</si>
  <si>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</si>
  <si>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</si>
  <si>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</si>
  <si>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</si>
  <si>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</si>
  <si>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</si>
  <si>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</si>
  <si>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</si>
  <si>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</si>
  <si>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</si>
  <si>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</si>
  <si>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</si>
  <si>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</si>
  <si>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</si>
  <si>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</si>
  <si>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</si>
  <si>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</si>
  <si>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</si>
  <si>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</si>
  <si>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</si>
  <si>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</si>
  <si>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</si>
  <si>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</si>
  <si>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</si>
  <si>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</si>
  <si>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</si>
  <si>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</si>
  <si>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</si>
  <si>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</si>
  <si>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</si>
  <si>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</si>
  <si>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</si>
  <si>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</si>
  <si>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</si>
  <si>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</si>
  <si>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</si>
  <si>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</si>
  <si>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</si>
  <si>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</si>
  <si>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</si>
  <si>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</si>
  <si>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</si>
  <si>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</si>
  <si>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</si>
  <si>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</si>
  <si>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</si>
  <si>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</si>
  <si>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</si>
  <si>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</si>
  <si>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</si>
  <si>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</si>
  <si>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</si>
  <si>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</si>
  <si>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</si>
  <si>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</si>
  <si>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</si>
  <si>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</si>
  <si>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</si>
  <si>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</si>
  <si>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</si>
  <si>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</si>
  <si>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</si>
  <si>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</si>
  <si>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</si>
  <si>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</si>
  <si>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</si>
  <si>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</si>
  <si>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</si>
  <si>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</si>
  <si>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</si>
  <si>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</si>
  <si>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</si>
  <si>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</si>
  <si>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</si>
  <si>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</si>
  <si>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</si>
  <si>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</si>
  <si>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</si>
  <si>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</si>
  <si>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</si>
  <si>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</si>
  <si>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</si>
  <si>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</si>
  <si>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</si>
  <si>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</si>
  <si>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</si>
  <si>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</si>
  <si>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</si>
  <si>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</si>
  <si>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</si>
  <si>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</si>
  <si>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</si>
  <si>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</si>
  <si>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</si>
  <si>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</si>
  <si>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</si>
  <si>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</si>
  <si>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</si>
  <si>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</si>
  <si>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</si>
  <si>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</si>
  <si>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</si>
  <si>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</si>
  <si>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</si>
  <si>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</si>
  <si>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</si>
  <si>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</si>
  <si>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</si>
  <si>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</si>
  <si>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</si>
  <si>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</si>
  <si>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</si>
  <si>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</si>
  <si>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</si>
  <si>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</si>
  <si>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</si>
  <si>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</si>
  <si>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</si>
  <si>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</si>
  <si>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</si>
  <si>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</si>
  <si>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</si>
  <si>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</si>
  <si>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</si>
  <si>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</si>
  <si>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</si>
  <si>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</si>
  <si>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</si>
  <si>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</si>
  <si>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</si>
  <si>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</si>
  <si>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</si>
  <si>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</si>
  <si>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</si>
  <si>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</si>
  <si>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</si>
  <si>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</si>
  <si>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</si>
  <si>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</si>
  <si>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</si>
  <si>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</si>
  <si>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</si>
  <si>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</si>
  <si>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</si>
  <si>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</si>
  <si>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</si>
  <si>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</si>
  <si>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</si>
  <si>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</si>
  <si>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</si>
  <si>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</si>
  <si>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</si>
  <si>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</si>
  <si>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</si>
  <si>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</si>
  <si>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</si>
  <si>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</si>
  <si>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</si>
  <si>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</si>
  <si>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</si>
  <si>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</si>
  <si>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</si>
  <si>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</si>
  <si>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</si>
  <si>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</si>
  <si>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</si>
  <si>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</si>
  <si>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</si>
  <si>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</si>
  <si>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</si>
  <si>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</si>
  <si>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</si>
  <si>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</si>
  <si>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</si>
  <si>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</si>
  <si>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</si>
  <si>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</si>
  <si>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</si>
  <si>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</si>
  <si>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</si>
  <si>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</si>
  <si>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</si>
  <si>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</si>
  <si>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</si>
  <si>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</si>
  <si>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</si>
  <si>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</si>
  <si>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</si>
  <si>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</si>
  <si>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</si>
  <si>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</si>
  <si>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</si>
  <si>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</si>
  <si>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</si>
  <si>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</si>
  <si>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</si>
  <si>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</si>
  <si>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</si>
  <si>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</si>
  <si>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</si>
  <si>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</si>
  <si>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</si>
  <si>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</si>
  <si>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</si>
  <si>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</si>
  <si>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</si>
  <si>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</si>
  <si>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</si>
  <si>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</si>
  <si>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</si>
  <si>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</si>
  <si>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</si>
  <si>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</si>
  <si>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</si>
  <si>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</si>
  <si>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</si>
  <si>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</si>
  <si>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</si>
  <si>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</si>
  <si>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</si>
  <si>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</si>
  <si>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</si>
  <si>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</si>
  <si>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</si>
  <si>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</si>
  <si>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</si>
  <si>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</si>
  <si>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</si>
  <si>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</si>
  <si>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</si>
  <si>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</si>
  <si>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</si>
  <si>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</si>
  <si>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</si>
  <si>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</si>
  <si>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</si>
  <si>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</si>
  <si>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</si>
  <si>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</si>
  <si>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</si>
  <si>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</si>
  <si>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</si>
  <si>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</si>
  <si>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</si>
  <si>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</si>
  <si>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</si>
  <si>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</si>
  <si>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</si>
  <si>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</si>
  <si>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</si>
  <si>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</si>
  <si>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</si>
  <si>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</si>
  <si>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</si>
  <si>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</si>
  <si>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</si>
  <si>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</si>
  <si>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</si>
  <si>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</si>
  <si>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</si>
  <si>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</si>
  <si>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</si>
  <si>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</si>
  <si>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</si>
  <si>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</si>
  <si>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</si>
  <si>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</si>
  <si>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</si>
  <si>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</si>
  <si>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</si>
  <si>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</si>
  <si>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</si>
  <si>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</si>
  <si>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</si>
  <si>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</si>
  <si>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</si>
  <si>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</si>
  <si>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</si>
  <si>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</si>
  <si>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</si>
  <si>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</si>
  <si>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</si>
  <si>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</si>
  <si>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</si>
  <si>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</si>
  <si>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</si>
  <si>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</si>
  <si>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</si>
  <si>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</si>
  <si>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</si>
  <si>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</si>
  <si>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</si>
  <si>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</si>
  <si>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</si>
  <si>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</si>
  <si>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</si>
  <si>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</si>
  <si>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</si>
  <si>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</si>
  <si>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</si>
  <si>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</si>
  <si>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</si>
  <si>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</si>
  <si>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</si>
  <si>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</si>
  <si>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</si>
  <si>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</si>
  <si>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</si>
  <si>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</si>
  <si>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</si>
  <si>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</si>
  <si>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</si>
  <si>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</si>
  <si>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</si>
  <si>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</si>
  <si>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</si>
  <si>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</si>
  <si>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</si>
  <si>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</si>
  <si>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</si>
  <si>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</si>
  <si>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</si>
  <si>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</si>
  <si>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</si>
  <si>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</si>
  <si>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</si>
  <si>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</si>
  <si>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</si>
  <si>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</si>
  <si>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</si>
  <si>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</si>
  <si>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</si>
  <si>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</si>
  <si>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</si>
  <si>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</si>
  <si>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</si>
  <si>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</si>
  <si>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</si>
  <si>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</si>
  <si>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</si>
  <si>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</si>
  <si>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</si>
  <si>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</si>
  <si>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</si>
  <si>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</si>
  <si>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</si>
  <si>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</si>
  <si>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</si>
  <si>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</si>
  <si>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</si>
  <si>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</si>
  <si>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</si>
  <si>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</si>
  <si>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</si>
  <si>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</si>
  <si>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</si>
  <si>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</si>
  <si>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</si>
  <si>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</si>
  <si>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</si>
  <si>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</si>
  <si>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</si>
  <si>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</si>
  <si>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</si>
  <si>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</si>
  <si>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</si>
  <si>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</si>
  <si>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</si>
  <si>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</si>
  <si>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</si>
  <si>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</si>
  <si>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</si>
  <si>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</si>
  <si>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</si>
  <si>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</si>
  <si>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</si>
  <si>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</si>
  <si>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</si>
  <si>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</si>
  <si>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</si>
  <si>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</si>
  <si>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</si>
  <si>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</si>
  <si>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</si>
  <si>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</si>
  <si>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</si>
  <si>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</si>
  <si>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</si>
  <si>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</si>
  <si>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</si>
  <si>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</si>
  <si>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</si>
  <si>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</si>
  <si>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</si>
  <si>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</si>
  <si>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</si>
  <si>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</si>
  <si>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</si>
  <si>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</si>
  <si>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</si>
  <si>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</si>
  <si>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</si>
  <si>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</si>
  <si>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</si>
  <si>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</si>
  <si>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</si>
  <si>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</si>
  <si>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</si>
  <si>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</si>
  <si>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</si>
  <si>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</si>
  <si>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</si>
  <si>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</si>
  <si>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</si>
  <si>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</si>
  <si>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</si>
  <si>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</si>
  <si>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</si>
  <si>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</si>
  <si>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</si>
  <si>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</si>
  <si>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</si>
  <si>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</si>
  <si>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</si>
  <si>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</si>
  <si>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</si>
  <si>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</si>
  <si>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</si>
  <si>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</si>
  <si>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</si>
  <si>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</si>
  <si>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</si>
  <si>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</si>
  <si>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</si>
  <si>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</si>
  <si>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</si>
  <si>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</si>
  <si>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</si>
  <si>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</si>
  <si>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</si>
  <si>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</si>
  <si>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</si>
  <si>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</si>
  <si>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</si>
  <si>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</si>
  <si>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</si>
  <si>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</si>
  <si>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</si>
  <si>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</si>
  <si>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</si>
  <si>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</si>
  <si>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</si>
  <si>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</si>
  <si>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</si>
  <si>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</si>
  <si>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</si>
  <si>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</si>
  <si>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</si>
  <si>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</si>
  <si>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</si>
  <si>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</si>
  <si>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</si>
  <si>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</si>
  <si>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</si>
  <si>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</si>
  <si>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</si>
  <si>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</si>
  <si>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</si>
  <si>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</si>
  <si>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</si>
  <si>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</si>
  <si>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</si>
  <si>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</si>
  <si>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</si>
  <si>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</si>
  <si>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</si>
  <si>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</si>
  <si>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</si>
  <si>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</si>
  <si>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</si>
  <si>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</si>
  <si>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</si>
  <si>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</si>
  <si>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</si>
  <si>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</si>
  <si>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</si>
  <si>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</si>
  <si>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</si>
  <si>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</si>
  <si>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</si>
  <si>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</si>
  <si>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</si>
  <si>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</si>
  <si>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</si>
  <si>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</si>
  <si>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</si>
  <si>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</si>
  <si>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</si>
  <si>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</si>
  <si>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</si>
  <si>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</si>
  <si>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</si>
  <si>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</si>
  <si>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</si>
  <si>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</si>
  <si>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</si>
  <si>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</si>
  <si>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</si>
  <si>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</si>
  <si>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</si>
  <si>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</si>
  <si>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</si>
  <si>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</si>
  <si>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</si>
  <si>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</si>
  <si>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</si>
  <si>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</si>
  <si>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</si>
  <si>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</si>
  <si>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</si>
  <si>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</si>
  <si>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</si>
  <si>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</si>
  <si>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</si>
  <si>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</si>
  <si>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</si>
  <si>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</si>
  <si>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</si>
  <si>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</si>
  <si>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</si>
  <si>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</si>
  <si>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</si>
  <si>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</si>
  <si>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</si>
  <si>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</si>
  <si>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</si>
  <si>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</si>
  <si>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</si>
  <si>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</si>
  <si>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</si>
  <si>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</si>
  <si>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</si>
  <si>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</si>
  <si>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</si>
  <si>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</si>
  <si>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</si>
  <si>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</si>
  <si>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</si>
  <si>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</si>
  <si>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</si>
  <si>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</si>
  <si>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</si>
  <si>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</si>
  <si>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</si>
  <si>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</si>
  <si>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</si>
  <si>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</si>
  <si>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</si>
  <si>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</si>
  <si>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</si>
  <si>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</si>
  <si>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</si>
  <si>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</si>
  <si>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</si>
  <si>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</si>
  <si>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</si>
  <si>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</si>
  <si>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</si>
  <si>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</si>
  <si>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</si>
  <si>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</si>
  <si>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</si>
  <si>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</si>
  <si>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</si>
  <si>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</si>
  <si>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</si>
  <si>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</si>
  <si>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</si>
  <si>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</si>
  <si>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</si>
  <si>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</si>
  <si>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</si>
  <si>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</si>
  <si>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</si>
  <si>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</si>
  <si>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</si>
  <si>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</si>
  <si>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</si>
  <si>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</si>
  <si>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</si>
  <si>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</si>
  <si>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</si>
  <si>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</si>
  <si>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</si>
  <si>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</si>
  <si>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</si>
  <si>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</si>
  <si>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</si>
  <si>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</si>
  <si>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</si>
  <si>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</si>
  <si>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</si>
  <si>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</si>
  <si>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</si>
  <si>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</si>
  <si>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</si>
  <si>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</si>
  <si>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</si>
  <si>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</si>
  <si>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</si>
  <si>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</si>
  <si>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</si>
  <si>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</si>
  <si>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</si>
  <si>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</si>
  <si>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</si>
  <si>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</si>
  <si>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</si>
  <si>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</si>
  <si>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</si>
  <si>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</si>
  <si>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</si>
  <si>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</si>
  <si>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</si>
  <si>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</si>
  <si>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</si>
  <si>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</si>
  <si>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</si>
  <si>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</si>
  <si>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</si>
  <si>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</si>
  <si>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</si>
  <si>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</si>
  <si>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</si>
  <si>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</si>
  <si>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</si>
  <si>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</si>
  <si>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</si>
  <si>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</si>
  <si>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</si>
  <si>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</si>
  <si>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</si>
  <si>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</si>
  <si>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</si>
  <si>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</si>
  <si>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</si>
  <si>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</si>
  <si>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</si>
  <si>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</si>
  <si>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</si>
  <si>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</si>
  <si>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</si>
  <si>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</si>
  <si>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</si>
  <si>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</si>
  <si>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</si>
  <si>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</si>
  <si>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</si>
  <si>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</si>
  <si>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</si>
  <si>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</si>
  <si>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</si>
  <si>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</si>
  <si>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</si>
  <si>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</si>
  <si>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</si>
  <si>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</si>
  <si>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</si>
  <si>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</si>
  <si>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</si>
  <si>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</si>
  <si>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</si>
  <si>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</si>
  <si>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</si>
  <si>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</si>
  <si>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</si>
  <si>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</si>
  <si>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</si>
  <si>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</si>
  <si>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</si>
  <si>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</si>
  <si>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</si>
  <si>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</si>
  <si>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</si>
  <si>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</si>
  <si>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</si>
  <si>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</si>
  <si>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</si>
  <si>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</si>
  <si>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</si>
  <si>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</si>
  <si>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</si>
  <si>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</si>
  <si>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</si>
  <si>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</si>
  <si>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</si>
  <si>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</si>
  <si>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</si>
  <si>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</si>
  <si>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</si>
  <si>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</si>
  <si>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</si>
  <si>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</si>
  <si>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</si>
  <si>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</si>
  <si>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</si>
  <si>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</si>
  <si>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</si>
  <si>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</si>
  <si>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</si>
  <si>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</si>
  <si>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</si>
  <si>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</si>
  <si>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</si>
  <si>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</si>
  <si>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</si>
  <si>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</si>
  <si>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</si>
  <si>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</si>
  <si>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</si>
  <si>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</si>
  <si>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</si>
  <si>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</si>
  <si>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</si>
  <si>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</si>
  <si>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</si>
  <si>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</si>
  <si>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</si>
  <si>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</si>
  <si>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</si>
  <si>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</si>
  <si>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</si>
  <si>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</si>
  <si>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</si>
  <si>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</si>
  <si>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</si>
  <si>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</si>
  <si>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</si>
  <si>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</si>
  <si>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</si>
  <si>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</si>
  <si>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</si>
  <si>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</si>
  <si>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</si>
  <si>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</si>
  <si>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</si>
  <si>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</si>
  <si>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</si>
  <si>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</si>
  <si>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</si>
  <si>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</si>
  <si>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</si>
  <si>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</si>
  <si>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</si>
  <si>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</si>
  <si>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</si>
  <si>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</si>
  <si>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</si>
  <si>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</si>
  <si>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</si>
  <si>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</si>
  <si>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</si>
  <si>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</si>
  <si>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</si>
  <si>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</si>
  <si>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</si>
  <si>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</si>
  <si>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</si>
  <si>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</si>
  <si>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</si>
  <si>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</si>
  <si>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</si>
  <si>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</si>
  <si>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</si>
  <si>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</si>
  <si>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</si>
  <si>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</si>
  <si>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</si>
  <si>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</si>
  <si>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</si>
  <si>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</si>
  <si>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</si>
  <si>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</si>
  <si>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</si>
  <si>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</si>
  <si>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</si>
  <si>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</si>
  <si>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</si>
  <si>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</si>
  <si>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</si>
  <si>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</si>
  <si>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</si>
  <si>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</si>
  <si>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</si>
  <si>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</si>
  <si>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</si>
  <si>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</si>
  <si>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</si>
  <si>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</si>
  <si>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</si>
  <si>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</si>
  <si>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</si>
  <si>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</si>
  <si>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</si>
  <si>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</si>
  <si>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</si>
  <si>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</si>
  <si>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</si>
  <si>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</si>
  <si>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</si>
  <si>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</si>
  <si>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</si>
  <si>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</si>
  <si>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</si>
  <si>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</si>
  <si>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</si>
  <si>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</si>
  <si>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</si>
  <si>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</si>
  <si>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</si>
  <si>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</si>
  <si>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</si>
  <si>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</si>
  <si>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</si>
  <si>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</si>
  <si>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</si>
  <si>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</si>
  <si>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</si>
  <si>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</si>
  <si>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</si>
  <si>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</si>
  <si>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</si>
  <si>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</si>
  <si>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</si>
  <si>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</si>
  <si>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</si>
  <si>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</si>
  <si>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</si>
  <si>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</si>
  <si>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</si>
  <si>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</si>
  <si>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</si>
  <si>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</si>
  <si>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</si>
  <si>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</si>
  <si>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</si>
  <si>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</si>
  <si>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</si>
  <si>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</si>
  <si>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</si>
  <si>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</si>
  <si>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</si>
  <si>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</si>
  <si>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</si>
  <si>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</si>
  <si>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</si>
  <si>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</si>
  <si>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</si>
  <si>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</si>
  <si>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</si>
  <si>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</si>
  <si>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</si>
  <si>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</si>
  <si>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</si>
  <si>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</si>
  <si>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</si>
  <si>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</si>
  <si>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</si>
  <si>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</si>
  <si>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</si>
  <si>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</si>
  <si>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</si>
  <si>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</si>
  <si>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</si>
  <si>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</si>
  <si>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</si>
  <si>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</si>
  <si>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</si>
  <si>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</si>
  <si>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</si>
  <si>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</si>
  <si>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</si>
  <si>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</si>
  <si>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</si>
  <si>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</si>
  <si>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</si>
  <si>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</si>
  <si>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</si>
  <si>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</si>
  <si>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</si>
  <si>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</si>
  <si>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</si>
  <si>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</si>
  <si>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</si>
  <si>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</si>
  <si>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</si>
  <si>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</si>
  <si>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</si>
  <si>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</si>
  <si>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</si>
  <si>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</si>
  <si>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</si>
  <si>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</si>
  <si>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</si>
  <si>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</si>
  <si>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</si>
  <si>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</si>
  <si>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</si>
  <si>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</si>
  <si>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</si>
  <si>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</si>
  <si>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</si>
  <si>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</si>
  <si>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</si>
  <si>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</si>
  <si>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</si>
  <si>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</si>
  <si>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</si>
  <si>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</si>
  <si>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</si>
  <si>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</si>
  <si>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</si>
  <si>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</si>
  <si>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</si>
  <si>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</si>
  <si>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</si>
  <si>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</si>
  <si>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</si>
  <si>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</si>
  <si>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</si>
  <si>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</si>
  <si>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</si>
  <si>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</si>
  <si>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</si>
  <si>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</si>
  <si>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</si>
  <si>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</si>
  <si>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</si>
  <si>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</si>
  <si>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</si>
  <si>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</si>
  <si>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</si>
  <si>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</si>
  <si>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</si>
  <si>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</si>
  <si>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</si>
  <si>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</si>
  <si>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</si>
  <si>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</si>
  <si>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</si>
  <si>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</si>
  <si>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</si>
  <si>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</si>
  <si>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</si>
  <si>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</si>
  <si>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</si>
  <si>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</si>
  <si>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</si>
  <si>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</si>
  <si>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</si>
  <si>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</si>
  <si>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</si>
  <si>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</si>
  <si>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</si>
  <si>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</si>
  <si>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</si>
  <si>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</si>
  <si>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</si>
  <si>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</si>
  <si>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</si>
  <si>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</si>
  <si>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</si>
  <si>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</si>
  <si>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</si>
  <si>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</si>
  <si>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</si>
  <si>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</si>
  <si>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</si>
  <si>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</si>
  <si>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</si>
  <si>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</si>
  <si>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</si>
  <si>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</si>
  <si>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</si>
  <si>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</si>
  <si>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</si>
  <si>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</si>
  <si>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</si>
  <si>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</si>
  <si>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</si>
  <si>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</si>
  <si>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</si>
  <si>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</si>
  <si>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</si>
  <si>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</si>
  <si>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</si>
  <si>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</si>
  <si>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</si>
  <si>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</si>
  <si>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</si>
  <si>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</si>
  <si>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</si>
  <si>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</si>
  <si>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</si>
  <si>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</si>
  <si>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</si>
  <si>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</si>
  <si>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</si>
  <si>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</si>
  <si>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</si>
  <si>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</si>
  <si>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</si>
  <si>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</si>
  <si>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</si>
  <si>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</si>
  <si>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</si>
  <si>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</si>
  <si>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</si>
  <si>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</si>
  <si>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</si>
  <si>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</si>
  <si>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</si>
  <si>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</si>
  <si>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</si>
  <si>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</si>
  <si>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</si>
  <si>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</si>
  <si>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</si>
  <si>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</si>
  <si>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</si>
  <si>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</si>
  <si>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</si>
  <si>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</si>
  <si>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</si>
  <si>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</si>
  <si>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</si>
  <si>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</si>
  <si>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</si>
  <si>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</si>
  <si>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</si>
  <si>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</si>
  <si>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</si>
  <si>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</si>
  <si>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</si>
  <si>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</si>
  <si>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</si>
  <si>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</si>
  <si>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</si>
  <si>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</si>
  <si>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</si>
  <si>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</si>
  <si>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</si>
  <si>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</si>
  <si>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</si>
  <si>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</si>
  <si>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</si>
  <si>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</si>
  <si>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</si>
  <si>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</si>
  <si>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</si>
  <si>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</si>
  <si>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</si>
  <si>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</si>
  <si>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</si>
  <si>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</si>
  <si>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</si>
  <si>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</si>
  <si>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</si>
  <si>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</si>
  <si>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</si>
  <si>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</si>
  <si>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</si>
  <si>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</si>
  <si>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</si>
  <si>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</si>
  <si>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</si>
  <si>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</si>
  <si>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</si>
  <si>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</si>
  <si>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</si>
  <si>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</si>
  <si>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</si>
  <si>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</si>
  <si>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</si>
  <si>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</si>
  <si>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</si>
  <si>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</si>
  <si>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</si>
  <si>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</si>
  <si>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</si>
  <si>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</si>
  <si>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</si>
  <si>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</si>
  <si>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</si>
  <si>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</si>
  <si>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</si>
  <si>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</si>
  <si>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</si>
  <si>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</si>
  <si>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</si>
  <si>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</si>
  <si>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</si>
  <si>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</si>
  <si>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</si>
  <si>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</si>
  <si>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</si>
  <si>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</si>
  <si>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</si>
  <si>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</si>
  <si>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</si>
  <si>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</si>
  <si>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</si>
  <si>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</si>
  <si>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</si>
  <si>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</si>
  <si>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</si>
  <si>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</si>
  <si>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</si>
  <si>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</si>
  <si>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</si>
  <si>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</si>
  <si>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</si>
  <si>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</si>
  <si>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</si>
  <si>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</si>
  <si>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</si>
  <si>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</si>
  <si>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</si>
  <si>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</si>
  <si>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</si>
  <si>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</si>
  <si>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</si>
  <si>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</si>
  <si>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</si>
  <si>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</si>
  <si>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</si>
  <si>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</si>
  <si>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</si>
  <si>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</si>
  <si>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</si>
  <si>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</si>
  <si>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</si>
  <si>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</si>
  <si>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</si>
  <si>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</si>
  <si>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</si>
  <si>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</si>
  <si>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</si>
  <si>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</si>
  <si>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</si>
  <si>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</si>
  <si>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</si>
  <si>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</si>
  <si>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</si>
  <si>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</si>
  <si>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</si>
  <si>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</si>
  <si>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</si>
  <si>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</si>
  <si>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</si>
  <si>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</si>
  <si>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</si>
  <si>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</si>
  <si>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</si>
  <si>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</si>
  <si>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</si>
  <si>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</si>
  <si>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</si>
  <si>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</si>
  <si>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</si>
  <si>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</si>
  <si>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</si>
  <si>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</si>
  <si>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</si>
  <si>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</si>
  <si>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</si>
  <si>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</si>
  <si>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</si>
  <si>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</si>
  <si>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</si>
  <si>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</si>
  <si>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</si>
  <si>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</si>
  <si>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</si>
  <si>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</si>
  <si>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</si>
  <si>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</si>
  <si>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</si>
  <si>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</si>
  <si>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</si>
  <si>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</si>
  <si>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</si>
  <si>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</si>
  <si>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</si>
  <si>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</si>
  <si>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</si>
  <si>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</si>
  <si>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</si>
  <si>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</si>
  <si>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</si>
  <si>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</si>
  <si>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</si>
  <si>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</si>
  <si>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</si>
  <si>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</si>
  <si>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</si>
  <si>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</si>
  <si>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</si>
  <si>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</si>
  <si>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</si>
  <si>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</si>
  <si>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</si>
  <si>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</si>
  <si>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</si>
  <si>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</si>
  <si>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</si>
  <si>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</si>
  <si>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</si>
  <si>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</si>
  <si>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</si>
  <si>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</si>
  <si>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</si>
  <si>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</si>
  <si>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</si>
  <si>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</si>
  <si>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</si>
  <si>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</si>
  <si>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</si>
  <si>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</si>
  <si>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</si>
  <si>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</si>
  <si>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</si>
  <si>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</si>
  <si>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</si>
  <si>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</si>
  <si>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</si>
  <si>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</si>
  <si>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</si>
  <si>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</si>
  <si>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</si>
  <si>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</si>
  <si>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</si>
  <si>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</si>
  <si>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</si>
  <si>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</si>
  <si>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</si>
  <si>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</si>
  <si>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</si>
  <si>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</si>
  <si>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</si>
  <si>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</si>
  <si>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</si>
  <si>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</si>
  <si>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</si>
  <si>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</si>
  <si>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</si>
  <si>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</si>
  <si>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</si>
  <si>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</si>
  <si>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</si>
  <si>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</si>
  <si>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</si>
  <si>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</si>
  <si>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</si>
  <si>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</si>
  <si>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</si>
  <si>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</si>
  <si>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</si>
  <si>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</si>
  <si>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</si>
  <si>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</si>
  <si>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</si>
  <si>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</si>
  <si>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</si>
  <si>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</si>
  <si>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</si>
  <si>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</si>
  <si>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</si>
  <si>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</si>
  <si>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</si>
  <si>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</si>
  <si>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</si>
  <si>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</si>
  <si>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</si>
  <si>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</si>
  <si>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</si>
  <si>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</si>
  <si>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</si>
  <si>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</si>
  <si>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</si>
  <si>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</si>
  <si>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</si>
  <si>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</si>
  <si>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</si>
  <si>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</si>
  <si>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</si>
  <si>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</si>
  <si>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</si>
  <si>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</si>
  <si>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</si>
  <si>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</si>
  <si>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</si>
  <si>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</si>
  <si>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</si>
  <si>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</si>
  <si>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</si>
  <si>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</si>
  <si>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</si>
  <si>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</si>
  <si>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</si>
  <si>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</si>
  <si>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</si>
  <si>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</si>
  <si>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</si>
  <si>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</si>
  <si>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</si>
  <si>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</si>
  <si>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</si>
  <si>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</si>
  <si>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</si>
  <si>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</si>
  <si>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</si>
  <si>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</si>
  <si>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</si>
  <si>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</si>
  <si>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</si>
  <si>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</si>
  <si>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</si>
  <si>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</si>
  <si>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</si>
  <si>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</si>
  <si>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</si>
  <si>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</si>
  <si>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</si>
  <si>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</si>
  <si>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</si>
  <si>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</si>
  <si>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</si>
  <si>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</si>
  <si>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</si>
  <si>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</si>
  <si>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</si>
  <si>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</si>
  <si>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</si>
  <si>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</si>
  <si>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</si>
  <si>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</si>
  <si>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</si>
  <si>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</si>
  <si>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</si>
  <si>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</si>
  <si>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</si>
  <si>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</si>
  <si>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</si>
  <si>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</si>
  <si>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</si>
  <si>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</si>
  <si>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</si>
  <si>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</si>
  <si>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</si>
  <si>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</si>
  <si>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</si>
  <si>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</si>
  <si>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</si>
  <si>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</si>
  <si>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</si>
  <si>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</si>
  <si>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</si>
  <si>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</si>
  <si>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</si>
  <si>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</si>
  <si>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</si>
  <si>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</si>
  <si>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</si>
  <si>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</si>
  <si>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</si>
  <si>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</si>
  <si>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</si>
  <si>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</si>
  <si>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</si>
  <si>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</si>
  <si>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</si>
  <si>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</si>
  <si>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</si>
  <si>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</si>
  <si>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</si>
  <si>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</si>
  <si>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</si>
  <si>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</si>
  <si>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</si>
  <si>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</si>
  <si>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</si>
  <si>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</si>
  <si>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</si>
  <si>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</si>
  <si>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</si>
  <si>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</si>
  <si>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</si>
  <si>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</si>
  <si>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</si>
  <si>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</si>
  <si>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</si>
  <si>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</si>
  <si>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</si>
  <si>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</si>
  <si>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</si>
  <si>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</si>
  <si>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</si>
  <si>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</si>
  <si>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</si>
  <si>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</si>
  <si>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</si>
  <si>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</si>
  <si>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</si>
  <si>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</si>
  <si>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</si>
  <si>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</si>
  <si>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</si>
  <si>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</si>
  <si>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</si>
  <si>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</si>
  <si>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</si>
  <si>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</si>
  <si>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</si>
  <si>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</si>
  <si>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</si>
  <si>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</si>
  <si>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</si>
  <si>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</si>
  <si>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</si>
  <si>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</si>
  <si>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</si>
  <si>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</si>
  <si>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</si>
  <si>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</si>
  <si>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</si>
  <si>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</si>
  <si>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</si>
  <si>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</si>
  <si>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</si>
  <si>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</si>
  <si>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</si>
  <si>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</si>
  <si>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</si>
  <si>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</si>
  <si>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</si>
  <si>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</si>
  <si>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</si>
  <si>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</si>
  <si>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</si>
  <si>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</si>
  <si>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</si>
  <si>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</si>
  <si>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</si>
  <si>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</si>
  <si>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</si>
  <si>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</si>
  <si>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</si>
  <si>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</si>
  <si>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</si>
  <si>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</si>
  <si>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</si>
  <si>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</si>
  <si>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</si>
  <si>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</si>
  <si>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</si>
  <si>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</si>
  <si>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</si>
  <si>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</si>
  <si>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</si>
  <si>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</si>
  <si>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</si>
  <si>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</si>
  <si>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</si>
  <si>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</si>
  <si>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</si>
  <si>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</si>
  <si>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</si>
  <si>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</si>
  <si>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</si>
  <si>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</si>
  <si>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</si>
  <si>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</si>
  <si>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</si>
  <si>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</si>
  <si>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</si>
  <si>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</si>
  <si>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</si>
  <si>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</si>
  <si>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</si>
  <si>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</si>
  <si>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</si>
  <si>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</si>
  <si>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</si>
  <si>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</si>
  <si>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</si>
  <si>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</si>
  <si>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</si>
  <si>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</si>
  <si>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</si>
  <si>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</si>
  <si>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</si>
  <si>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</si>
  <si>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</si>
  <si>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</si>
  <si>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</si>
  <si>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</si>
  <si>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</si>
  <si>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</si>
  <si>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</si>
  <si>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</si>
  <si>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</si>
  <si>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</si>
  <si>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</si>
  <si>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</si>
  <si>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</si>
  <si>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</si>
  <si>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</si>
  <si>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</si>
  <si>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</si>
  <si>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</si>
  <si>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</si>
  <si>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</si>
  <si>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</si>
  <si>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</si>
  <si>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</si>
  <si>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</si>
  <si>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</si>
  <si>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</si>
  <si>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</si>
  <si>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</si>
  <si>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</si>
  <si>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</si>
  <si>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</si>
  <si>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</si>
  <si>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</si>
  <si>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</si>
  <si>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</si>
  <si>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</si>
  <si>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</si>
  <si>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</si>
  <si>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</si>
  <si>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</si>
  <si>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</si>
  <si>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</si>
  <si>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</si>
  <si>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</si>
  <si>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</si>
  <si>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</si>
  <si>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</si>
  <si>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</si>
  <si>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</si>
  <si>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</si>
  <si>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</si>
  <si>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</si>
  <si>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</si>
  <si>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</si>
  <si>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</si>
  <si>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</si>
  <si>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</si>
  <si>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</si>
  <si>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</si>
  <si>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</si>
  <si>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</si>
  <si>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</si>
  <si>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</si>
  <si>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</si>
  <si>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</si>
  <si>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</si>
  <si>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</si>
  <si>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</si>
  <si>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</si>
  <si>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</si>
  <si>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</si>
  <si>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</si>
  <si>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</si>
  <si>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</si>
  <si>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</si>
  <si>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</si>
  <si>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</si>
  <si>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</si>
  <si>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</si>
  <si>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</si>
  <si>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</si>
  <si>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</si>
  <si>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</si>
  <si>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</si>
  <si>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</si>
  <si>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</si>
  <si>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</si>
  <si>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</si>
  <si>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</si>
  <si>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</si>
  <si>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</si>
  <si>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</si>
  <si>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</si>
  <si>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</si>
  <si>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</si>
  <si>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</si>
  <si>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</si>
  <si>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</si>
  <si>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</si>
  <si>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</si>
  <si>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</si>
  <si>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</si>
  <si>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</si>
  <si>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</si>
  <si>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</si>
  <si>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</si>
  <si>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</si>
  <si>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</si>
  <si>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</si>
  <si>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</si>
  <si>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</si>
  <si>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</si>
  <si>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</si>
  <si>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</si>
  <si>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</si>
  <si>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</si>
  <si>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</si>
  <si>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</si>
  <si>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</si>
  <si>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</si>
  <si>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</si>
  <si>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</si>
  <si>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</si>
  <si>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</si>
  <si>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</si>
  <si>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</si>
  <si>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</si>
  <si>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</si>
  <si>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</si>
  <si>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</si>
  <si>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</si>
  <si>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</si>
  <si>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</si>
  <si>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</si>
  <si>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</si>
  <si>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</si>
  <si>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</si>
  <si>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</si>
  <si>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</si>
  <si>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</si>
  <si>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</si>
  <si>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</si>
  <si>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</si>
  <si>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</si>
  <si>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</si>
  <si>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</si>
  <si>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</si>
  <si>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</si>
  <si>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</si>
  <si>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</si>
  <si>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</si>
  <si>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</si>
  <si>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</si>
  <si>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</si>
  <si>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</si>
  <si>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</si>
  <si>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</si>
  <si>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</si>
  <si>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</si>
  <si>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</si>
  <si>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</si>
  <si>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</si>
  <si>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</si>
  <si>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</si>
  <si>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</si>
  <si>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</si>
  <si>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</si>
  <si>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</si>
  <si>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</si>
  <si>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</si>
  <si>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</si>
  <si>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</si>
  <si>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</si>
  <si>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</si>
  <si>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</si>
  <si>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</si>
  <si>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</si>
  <si>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</si>
  <si>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</si>
  <si>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</si>
  <si>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</si>
  <si>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</si>
  <si>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</si>
  <si>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</si>
  <si>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</si>
  <si>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</si>
  <si>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</si>
  <si>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</si>
  <si>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</si>
  <si>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</si>
  <si>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</si>
  <si>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</si>
  <si>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</si>
  <si>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</si>
  <si>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</si>
  <si>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</si>
  <si>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</si>
  <si>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</si>
  <si>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</si>
  <si>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</si>
  <si>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</si>
  <si>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</si>
  <si>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</si>
  <si>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</si>
  <si>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</si>
  <si>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</si>
  <si>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</si>
  <si>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</si>
  <si>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</si>
  <si>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</si>
  <si>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</si>
  <si>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</si>
  <si>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</si>
  <si>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</si>
  <si>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</si>
  <si>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</si>
  <si>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</si>
  <si>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</si>
  <si>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</si>
  <si>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</si>
  <si>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</si>
  <si>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</si>
  <si>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</si>
  <si>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</si>
  <si>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</si>
  <si>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</si>
  <si>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</si>
  <si>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</si>
  <si>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</si>
  <si>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</si>
  <si>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</si>
  <si>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</si>
  <si>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</si>
  <si>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</si>
  <si>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</si>
  <si>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</si>
  <si>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</si>
  <si>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</si>
  <si>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</si>
  <si>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</si>
  <si>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</si>
  <si>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</si>
  <si>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</si>
  <si>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</si>
  <si>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</si>
  <si>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</si>
  <si>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</si>
  <si>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</si>
  <si>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</si>
  <si>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</si>
  <si>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</si>
  <si>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</si>
  <si>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</si>
  <si>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</si>
  <si>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</si>
  <si>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</si>
  <si>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</si>
  <si>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</si>
  <si>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</si>
  <si>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</si>
  <si>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</si>
  <si>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</si>
  <si>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</si>
  <si>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</si>
  <si>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</si>
  <si>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</si>
  <si>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</si>
  <si>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</si>
  <si>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</si>
  <si>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</si>
  <si>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</si>
  <si>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</si>
  <si>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</si>
  <si>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</si>
  <si>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</si>
  <si>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</si>
  <si>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</si>
  <si>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</si>
  <si>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</si>
  <si>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</si>
  <si>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</si>
  <si>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</si>
  <si>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</si>
  <si>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</si>
  <si>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</si>
  <si>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</si>
  <si>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</si>
  <si>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</si>
  <si>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</si>
  <si>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</si>
  <si>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</si>
  <si>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</si>
  <si>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</si>
  <si>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</si>
  <si>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</si>
  <si>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</si>
  <si>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</si>
  <si>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</si>
  <si>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</si>
  <si>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</si>
  <si>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</si>
  <si>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</si>
  <si>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</si>
  <si>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</si>
  <si>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</si>
  <si>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</si>
  <si>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</si>
  <si>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</si>
  <si>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</si>
  <si>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</si>
  <si>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</si>
  <si>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</si>
  <si>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</si>
  <si>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</si>
  <si>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</si>
  <si>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</si>
  <si>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</si>
  <si>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</si>
  <si>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</si>
  <si>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</si>
  <si>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</si>
  <si>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</si>
  <si>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</si>
  <si>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</si>
  <si>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</si>
  <si>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</si>
  <si>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</si>
  <si>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</si>
  <si>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</si>
  <si>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</si>
  <si>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</si>
  <si>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</si>
  <si>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</si>
  <si>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</si>
  <si>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</si>
  <si>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</si>
  <si>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</si>
  <si>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</si>
  <si>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</si>
  <si>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</si>
  <si>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</si>
  <si>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</si>
  <si>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</si>
  <si>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</si>
  <si>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</si>
  <si>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</si>
  <si>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</si>
  <si>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</si>
  <si>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</si>
  <si>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</si>
  <si>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</si>
  <si>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</si>
  <si>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</si>
  <si>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</si>
  <si>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</si>
  <si>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</si>
  <si>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</si>
  <si>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</si>
  <si>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</si>
  <si>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</si>
  <si>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</si>
  <si>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</si>
  <si>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</si>
  <si>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</si>
  <si>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</si>
  <si>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</si>
  <si>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</si>
  <si>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</si>
  <si>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</si>
  <si>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</si>
  <si>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</si>
  <si>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</si>
  <si>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</si>
  <si>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</si>
  <si>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</si>
  <si>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</si>
  <si>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</si>
  <si>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</si>
  <si>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</si>
  <si>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</si>
  <si>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</si>
  <si>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</si>
  <si>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</si>
  <si>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</si>
  <si>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</si>
  <si>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</si>
  <si>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</si>
  <si>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</si>
  <si>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</si>
  <si>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</si>
  <si>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</si>
  <si>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</si>
  <si>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</si>
  <si>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</si>
  <si>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</si>
  <si>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</si>
  <si>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</si>
  <si>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</si>
  <si>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</si>
  <si>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</si>
  <si>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</si>
  <si>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</si>
  <si>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</si>
  <si>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</si>
  <si>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</si>
  <si>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</si>
  <si>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</si>
  <si>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</si>
  <si>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</si>
  <si>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</si>
  <si>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</si>
  <si>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</si>
  <si>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</si>
  <si>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</si>
  <si>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</si>
  <si>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</si>
  <si>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</si>
  <si>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</si>
  <si>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</si>
  <si>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</si>
  <si>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</si>
  <si>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</si>
  <si>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</si>
  <si>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</si>
  <si>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</si>
  <si>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</si>
  <si>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</si>
  <si>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</si>
  <si>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</si>
  <si>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</si>
  <si>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</si>
  <si>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</si>
  <si>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</si>
  <si>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</si>
  <si>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</si>
  <si>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</si>
  <si>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</si>
  <si>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</si>
  <si>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</si>
  <si>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</si>
  <si>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</si>
  <si>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</si>
  <si>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</si>
  <si>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</si>
  <si>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</si>
  <si>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</si>
  <si>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</si>
  <si>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</si>
  <si>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</si>
  <si>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</si>
  <si>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</si>
  <si>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</si>
  <si>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</si>
  <si>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</si>
  <si>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</si>
  <si>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</si>
  <si>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</si>
  <si>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</si>
  <si>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</si>
  <si>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</si>
  <si>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</si>
  <si>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</si>
  <si>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</si>
  <si>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</si>
  <si>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</si>
  <si>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</si>
  <si>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</si>
  <si>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</si>
  <si>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</si>
  <si>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</si>
  <si>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</si>
  <si>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</si>
  <si>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</si>
  <si>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</si>
  <si>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</si>
  <si>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</si>
  <si>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</si>
  <si>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</si>
  <si>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</si>
  <si>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</si>
  <si>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</si>
  <si>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</si>
  <si>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</si>
  <si>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</si>
  <si>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</si>
  <si>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</si>
  <si>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</si>
  <si>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</si>
  <si>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</si>
  <si>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</si>
  <si>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</si>
  <si>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</si>
  <si>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</si>
  <si>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</si>
  <si>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</si>
  <si>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</si>
  <si>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</si>
  <si>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</si>
  <si>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</si>
  <si>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</si>
  <si>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</si>
  <si>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</si>
  <si>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</si>
  <si>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</si>
  <si>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</si>
  <si>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</si>
  <si>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</si>
  <si>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</si>
  <si>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</si>
  <si>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</si>
  <si>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</si>
  <si>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</si>
  <si>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</si>
  <si>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</si>
  <si>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</si>
  <si>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</si>
  <si>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</si>
  <si>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</si>
  <si>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</si>
  <si>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</si>
  <si>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</si>
  <si>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</si>
  <si>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</si>
  <si>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</si>
  <si>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</si>
  <si>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</si>
  <si>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</si>
  <si>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</si>
  <si>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</si>
  <si>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</si>
  <si>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</si>
  <si>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</si>
  <si>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</si>
  <si>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</si>
  <si>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</si>
  <si>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</si>
  <si>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</si>
  <si>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</si>
  <si>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</si>
  <si>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</si>
  <si>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</si>
  <si>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</si>
  <si>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</si>
  <si>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</si>
  <si>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</si>
  <si>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</si>
  <si>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</si>
  <si>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</si>
  <si>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</si>
  <si>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</si>
  <si>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</si>
  <si>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</si>
  <si>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</si>
  <si>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</si>
  <si>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</si>
  <si>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</si>
  <si>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</si>
  <si>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</si>
  <si>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</si>
  <si>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</si>
  <si>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</si>
  <si>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</si>
  <si>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</si>
  <si>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</si>
  <si>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</si>
  <si>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</si>
  <si>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</si>
  <si>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</si>
  <si>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</si>
  <si>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</si>
  <si>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</si>
  <si>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</si>
  <si>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</si>
  <si>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</si>
  <si>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</si>
  <si>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</si>
  <si>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</si>
  <si>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</si>
  <si>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</si>
  <si>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</si>
  <si>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</si>
  <si>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</si>
  <si>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</si>
  <si>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</si>
  <si>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</si>
  <si>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</si>
  <si>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</si>
  <si>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</si>
  <si>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</si>
  <si>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</si>
  <si>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</si>
  <si>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</si>
  <si>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</si>
  <si>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</si>
  <si>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</si>
  <si>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</si>
  <si>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</si>
  <si>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</si>
  <si>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</si>
  <si>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</si>
  <si>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</si>
  <si>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</si>
  <si>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</si>
  <si>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</si>
  <si>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</si>
  <si>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</si>
  <si>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</si>
  <si>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</si>
  <si>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</si>
  <si>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</si>
  <si>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</si>
  <si>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</si>
  <si>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</si>
  <si>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</si>
  <si>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</si>
  <si>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</si>
  <si>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</si>
  <si>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</si>
  <si>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</si>
  <si>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</si>
  <si>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</si>
  <si>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</si>
  <si>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</si>
  <si>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</si>
  <si>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</si>
  <si>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</si>
  <si>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</si>
  <si>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</si>
  <si>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</si>
  <si>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</si>
  <si>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</si>
  <si>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</si>
  <si>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</si>
  <si>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</si>
  <si>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</si>
  <si>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</si>
  <si>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</si>
  <si>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</si>
  <si>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</si>
  <si>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</si>
  <si>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</si>
  <si>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</si>
  <si>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</si>
  <si>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</si>
  <si>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</si>
  <si>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</si>
  <si>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</si>
  <si>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</si>
  <si>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</si>
  <si>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</si>
  <si>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</si>
  <si>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</si>
  <si>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</si>
  <si>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</si>
  <si>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</si>
  <si>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</si>
  <si>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</si>
  <si>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</si>
  <si>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</si>
  <si>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</si>
  <si>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</si>
  <si>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</si>
  <si>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</si>
  <si>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</si>
  <si>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</si>
  <si>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</si>
  <si>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</si>
  <si>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</si>
  <si>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</si>
  <si>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</si>
  <si>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</si>
  <si>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</si>
  <si>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</si>
  <si>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</si>
  <si>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</si>
  <si>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</si>
  <si>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</si>
  <si>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</si>
  <si>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</si>
  <si>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</si>
  <si>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</si>
  <si>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</si>
  <si>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</si>
  <si>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</si>
  <si>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</si>
  <si>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</si>
  <si>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</si>
  <si>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</si>
  <si>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</si>
  <si>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</si>
  <si>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</si>
  <si>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</si>
  <si>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</si>
  <si>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</si>
  <si>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</si>
  <si>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</si>
  <si>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</si>
  <si>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</si>
  <si>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</si>
  <si>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</si>
  <si>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</si>
  <si>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</si>
  <si>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</si>
  <si>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</si>
  <si>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</si>
  <si>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</si>
  <si>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</si>
  <si>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</si>
  <si>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</si>
  <si>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</si>
  <si>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</si>
  <si>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</si>
  <si>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</si>
  <si>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</si>
  <si>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</si>
  <si>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</si>
  <si>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</si>
  <si>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</si>
  <si>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</si>
  <si>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</si>
  <si>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</si>
  <si>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</si>
  <si>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</si>
  <si>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</si>
  <si>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</si>
  <si>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</si>
  <si>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</si>
  <si>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</si>
  <si>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</si>
  <si>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</si>
  <si>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</si>
  <si>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</si>
  <si>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</si>
  <si>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</si>
  <si>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</si>
  <si>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</si>
  <si>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</si>
  <si>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</si>
  <si>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</si>
  <si>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</si>
  <si>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</si>
  <si>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</si>
  <si>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</si>
  <si>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</si>
  <si>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</si>
  <si>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</si>
  <si>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</si>
  <si>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</si>
  <si>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</si>
  <si>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</si>
  <si>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</si>
  <si>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</si>
  <si>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</si>
  <si>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</si>
  <si>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</si>
  <si>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</si>
  <si>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</si>
  <si>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</si>
  <si>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</si>
  <si>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</si>
  <si>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</si>
  <si>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</si>
  <si>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</si>
  <si>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</si>
  <si>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</si>
  <si>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</si>
  <si>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</si>
  <si>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</si>
  <si>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</si>
  <si>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</si>
  <si>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</si>
  <si>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</si>
  <si>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</si>
  <si>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</si>
  <si>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</si>
  <si>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</si>
  <si>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</si>
  <si>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</si>
  <si>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</si>
  <si>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</si>
  <si>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</si>
  <si>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</si>
  <si>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</si>
  <si>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</si>
  <si>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</si>
  <si>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</si>
  <si>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</si>
  <si>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</si>
  <si>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</si>
  <si>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</si>
  <si>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</si>
  <si>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</si>
  <si>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</si>
  <si>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</si>
  <si>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</si>
  <si>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</si>
  <si>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</si>
  <si>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</si>
  <si>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</si>
  <si>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</si>
  <si>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</si>
  <si>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</si>
  <si>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</si>
  <si>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</si>
  <si>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</si>
  <si>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</si>
  <si>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</si>
  <si>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</si>
  <si>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</si>
  <si>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</si>
  <si>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</si>
  <si>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</si>
  <si>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</si>
  <si>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</si>
  <si>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</si>
  <si>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</si>
  <si>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</si>
  <si>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</si>
  <si>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</si>
  <si>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</si>
  <si>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</si>
  <si>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</si>
  <si>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</si>
  <si>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</si>
  <si>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</si>
  <si>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</si>
  <si>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</si>
  <si>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</si>
  <si>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</si>
  <si>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</si>
  <si>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</si>
  <si>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</si>
  <si>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</si>
  <si>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</si>
  <si>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</si>
  <si>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</si>
  <si>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</si>
  <si>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</si>
  <si>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</si>
  <si>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</si>
  <si>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</si>
  <si>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</si>
  <si>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</si>
  <si>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</si>
  <si>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</si>
  <si>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</si>
  <si>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</si>
  <si>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</si>
  <si>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</si>
  <si>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</si>
  <si>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</si>
  <si>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</si>
  <si>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</si>
  <si>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</si>
  <si>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</si>
  <si>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</si>
  <si>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</si>
  <si>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</si>
  <si>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</si>
  <si>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</si>
  <si>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</si>
  <si>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</si>
  <si>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</si>
  <si>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</si>
  <si>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</si>
  <si>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</si>
  <si>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</si>
  <si>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</si>
  <si>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</si>
  <si>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</si>
  <si>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</si>
  <si>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</si>
  <si>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</si>
  <si>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</si>
  <si>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</si>
  <si>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</si>
  <si>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</si>
  <si>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</si>
  <si>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</si>
  <si>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</si>
  <si>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</si>
  <si>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</si>
  <si>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</si>
  <si>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</si>
  <si>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</si>
  <si>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</si>
  <si>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</si>
  <si>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</si>
  <si>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</si>
  <si>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</si>
  <si>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</si>
  <si>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</si>
  <si>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</si>
  <si>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</si>
  <si>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</si>
  <si>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</si>
  <si>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</si>
  <si>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</si>
  <si>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</si>
  <si>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</si>
  <si>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</si>
  <si>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</si>
  <si>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</si>
  <si>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</si>
  <si>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</si>
  <si>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</si>
  <si>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</si>
  <si>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</si>
  <si>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</si>
  <si>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</si>
  <si>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</si>
  <si>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</si>
  <si>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</si>
  <si>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</si>
  <si>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</si>
  <si>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</si>
  <si>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</si>
  <si>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</si>
  <si>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</si>
  <si>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</si>
  <si>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</si>
  <si>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</si>
  <si>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</si>
  <si>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</si>
  <si>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</si>
  <si>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</si>
  <si>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</si>
  <si>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</si>
  <si>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</si>
  <si>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</si>
  <si>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</si>
  <si>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</si>
  <si>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</si>
  <si>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</si>
  <si>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</si>
  <si>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</si>
  <si>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</si>
  <si>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</si>
  <si>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</si>
  <si>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</si>
  <si>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</si>
  <si>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</si>
  <si>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</si>
  <si>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</si>
  <si>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</si>
  <si>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</si>
  <si>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</si>
  <si>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</si>
  <si>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</si>
  <si>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</si>
  <si>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</si>
  <si>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</si>
  <si>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</si>
  <si>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</si>
  <si>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</si>
  <si>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</si>
  <si>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</si>
  <si>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</si>
  <si>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</si>
  <si>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</si>
  <si>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</si>
  <si>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</si>
  <si>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</si>
  <si>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</si>
  <si>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</si>
  <si>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</si>
  <si>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</si>
  <si>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</si>
  <si>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</si>
  <si>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</si>
  <si>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</si>
  <si>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</si>
  <si>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</si>
  <si>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</si>
  <si>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</si>
  <si>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</si>
  <si>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</si>
  <si>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</si>
  <si>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</si>
  <si>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</si>
  <si>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</si>
  <si>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</si>
  <si>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</si>
  <si>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</si>
  <si>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</si>
  <si>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</si>
  <si>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</si>
  <si>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</si>
  <si>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</si>
  <si>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</si>
  <si>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</si>
  <si>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</si>
  <si>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</si>
  <si>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</si>
  <si>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</si>
  <si>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</si>
  <si>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</si>
  <si>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</si>
  <si>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</si>
  <si>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</si>
  <si>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</si>
  <si>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</si>
  <si>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</si>
  <si>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</si>
  <si>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</si>
  <si>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</si>
  <si>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</si>
  <si>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</si>
  <si>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</si>
  <si>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</si>
  <si>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</si>
  <si>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</si>
  <si>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</si>
  <si>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</si>
  <si>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</si>
  <si>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</si>
  <si>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</si>
  <si>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</si>
  <si>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</si>
  <si>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</si>
  <si>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</si>
  <si>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</si>
  <si>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</si>
  <si>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</si>
  <si>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</si>
  <si>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</si>
  <si>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</si>
  <si>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</si>
  <si>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</si>
  <si>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</si>
  <si>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</si>
  <si>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</si>
  <si>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</si>
  <si>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</si>
  <si>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</si>
  <si>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</si>
  <si>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</si>
  <si>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</si>
  <si>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</si>
  <si>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</si>
  <si>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</si>
  <si>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</si>
  <si>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</si>
  <si>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</si>
  <si>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</si>
  <si>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</si>
  <si>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</si>
  <si>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</si>
  <si>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</si>
  <si>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</si>
  <si>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</si>
  <si>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</si>
  <si>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</si>
  <si>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</si>
  <si>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</si>
  <si>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</si>
  <si>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</si>
  <si>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</si>
  <si>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</si>
  <si>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</si>
  <si>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</si>
  <si>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</si>
  <si>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</si>
  <si>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</si>
  <si>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</si>
  <si>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</si>
  <si>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</si>
  <si>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</si>
  <si>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</si>
  <si>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</si>
  <si>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</si>
  <si>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</si>
  <si>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</si>
  <si>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</si>
  <si>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</si>
  <si>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</si>
  <si>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</si>
  <si>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</si>
  <si>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</si>
  <si>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</si>
  <si>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</si>
  <si>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</si>
  <si>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</si>
  <si>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</si>
  <si>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</si>
  <si>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</si>
  <si>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</si>
  <si>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</si>
  <si>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</si>
  <si>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</si>
  <si>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</si>
  <si>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</si>
  <si>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</si>
  <si>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</si>
  <si>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</si>
  <si>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</si>
  <si>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</si>
  <si>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</si>
  <si>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</si>
  <si>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</si>
  <si>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</si>
  <si>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</si>
  <si>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</si>
  <si>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</si>
  <si>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</si>
  <si>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</si>
  <si>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</si>
  <si>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</si>
  <si>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</si>
  <si>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</si>
  <si>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</si>
  <si>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</si>
  <si>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</si>
  <si>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</si>
  <si>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</si>
  <si>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</si>
  <si>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</si>
  <si>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</si>
  <si>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</si>
  <si>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</si>
  <si>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</si>
  <si>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</si>
  <si>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</si>
  <si>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</si>
  <si>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</si>
  <si>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</si>
  <si>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</si>
  <si>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</si>
  <si>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</si>
  <si>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</si>
  <si>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</si>
  <si>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</si>
  <si>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</si>
  <si>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</si>
  <si>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</si>
  <si>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</si>
  <si>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</si>
  <si>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</si>
  <si>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</si>
  <si>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</si>
  <si>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</si>
  <si>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</si>
  <si>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</si>
  <si>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</si>
  <si>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</si>
  <si>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</si>
  <si>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</si>
  <si>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</si>
  <si>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</si>
  <si>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</si>
  <si>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</si>
  <si>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</si>
  <si>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</si>
  <si>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</si>
  <si>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</si>
  <si>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</si>
  <si>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</si>
  <si>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</si>
  <si>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</si>
  <si>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</si>
  <si>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</si>
  <si>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</si>
  <si>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</si>
  <si>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</si>
  <si>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</si>
  <si>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</si>
  <si>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</si>
  <si>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</si>
  <si>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</si>
  <si>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</si>
  <si>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</si>
  <si>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</si>
  <si>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</si>
  <si>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</si>
  <si>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</si>
  <si>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</si>
  <si>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</si>
  <si>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</si>
  <si>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</si>
  <si>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</si>
  <si>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</si>
  <si>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</si>
  <si>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</si>
  <si>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</si>
  <si>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</si>
  <si>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</si>
  <si>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</si>
  <si>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</si>
  <si>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</si>
  <si>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</si>
  <si>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</si>
  <si>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</si>
  <si>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</si>
  <si>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</si>
  <si>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</si>
  <si>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</si>
  <si>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</si>
  <si>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</si>
  <si>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</si>
  <si>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</si>
  <si>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</si>
  <si>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</si>
  <si>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</si>
  <si>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</si>
  <si>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</si>
  <si>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</si>
  <si>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</si>
  <si>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</si>
  <si>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</si>
  <si>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</si>
  <si>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</si>
  <si>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</si>
  <si>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</si>
  <si>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</si>
  <si>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</si>
  <si>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</si>
  <si>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</si>
  <si>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</si>
  <si>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</si>
  <si>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</si>
  <si>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</si>
  <si>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</si>
  <si>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</si>
  <si>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</si>
  <si>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</si>
  <si>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</si>
  <si>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</si>
  <si>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</si>
  <si>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</si>
  <si>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</si>
  <si>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</si>
  <si>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</si>
  <si>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</si>
  <si>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</si>
  <si>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</si>
  <si>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</si>
  <si>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</si>
  <si>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</si>
  <si>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</si>
  <si>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</si>
  <si>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</si>
  <si>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</si>
  <si>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</si>
  <si>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</si>
  <si>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</si>
  <si>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</si>
  <si>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</si>
  <si>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</si>
  <si>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</si>
  <si>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</si>
  <si>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</si>
  <si>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</si>
  <si>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</si>
  <si>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</si>
  <si>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</si>
  <si>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</si>
  <si>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</si>
  <si>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</si>
  <si>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</si>
  <si>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</si>
  <si>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</si>
  <si>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</si>
  <si>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</si>
  <si>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</si>
  <si>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</si>
  <si>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</si>
  <si>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</si>
  <si>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</si>
  <si>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</si>
  <si>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</si>
  <si>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</si>
  <si>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</si>
  <si>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</si>
  <si>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</si>
  <si>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</si>
  <si>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</si>
  <si>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</si>
  <si>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</si>
  <si>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</si>
  <si>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</si>
  <si>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</si>
  <si>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</si>
  <si>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</si>
  <si>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</si>
  <si>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</si>
  <si>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</si>
  <si>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</si>
  <si>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</si>
  <si>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</si>
  <si>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</si>
  <si>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</si>
  <si>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</si>
  <si>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</si>
  <si>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</si>
  <si>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</si>
  <si>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</si>
  <si>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</si>
  <si>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</si>
  <si>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</si>
  <si>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</si>
  <si>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</si>
  <si>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</si>
  <si>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</si>
  <si>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</si>
  <si>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</si>
  <si>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</si>
  <si>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</si>
  <si>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</si>
  <si>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</si>
  <si>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</si>
  <si>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</si>
  <si>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</si>
  <si>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</si>
  <si>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</si>
  <si>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</si>
  <si>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</si>
  <si>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</si>
  <si>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</si>
  <si>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</si>
  <si>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</si>
  <si>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</si>
  <si>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</si>
  <si>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</si>
  <si>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</si>
  <si>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</si>
  <si>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</si>
  <si>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</si>
  <si>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</si>
  <si>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</si>
  <si>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</si>
  <si>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</si>
  <si>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</si>
  <si>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</si>
  <si>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</si>
  <si>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</si>
  <si>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</si>
  <si>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</si>
  <si>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</si>
  <si>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</si>
  <si>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</si>
  <si>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</si>
  <si>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</si>
  <si>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</si>
  <si>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</si>
  <si>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</si>
  <si>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</si>
  <si>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</si>
  <si>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</si>
  <si>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</si>
  <si>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</si>
  <si>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</si>
  <si>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</si>
  <si>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</si>
  <si>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</si>
  <si>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</si>
  <si>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</si>
  <si>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</si>
  <si>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</si>
  <si>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</si>
  <si>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</si>
  <si>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</si>
  <si>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</si>
  <si>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</si>
  <si>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</si>
  <si>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</si>
  <si>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</si>
  <si>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</si>
  <si>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</si>
  <si>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</si>
  <si>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</si>
  <si>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</si>
  <si>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</si>
  <si>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</si>
  <si>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</si>
  <si>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</si>
  <si>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</si>
  <si>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</si>
  <si>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</si>
  <si>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</si>
  <si>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</si>
  <si>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</si>
  <si>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</si>
  <si>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</si>
  <si>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</si>
  <si>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</si>
  <si>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</si>
  <si>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</si>
  <si>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</si>
  <si>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</si>
  <si>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</si>
  <si>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</si>
  <si>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</si>
  <si>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</si>
  <si>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</si>
  <si>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</si>
  <si>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</si>
  <si>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</si>
  <si>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</si>
  <si>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</si>
  <si>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</si>
  <si>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</si>
  <si>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</si>
  <si>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</si>
  <si>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</si>
  <si>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</si>
  <si>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</si>
  <si>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</si>
  <si>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</si>
  <si>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</si>
  <si>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</si>
  <si>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</si>
  <si>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</si>
  <si>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</si>
  <si>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</si>
  <si>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</si>
  <si>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</si>
  <si>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</si>
  <si>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</si>
  <si>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</si>
  <si>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</si>
  <si>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</si>
  <si>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</si>
  <si>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</si>
  <si>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</si>
  <si>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</si>
  <si>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</si>
  <si>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</si>
  <si>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</si>
  <si>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</si>
  <si>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</si>
  <si>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</si>
  <si>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</si>
  <si>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</si>
  <si>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</si>
  <si>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</si>
  <si>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</si>
  <si>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</si>
  <si>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</si>
  <si>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</si>
  <si>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</si>
  <si>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</si>
  <si>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</si>
  <si>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</si>
  <si>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</si>
  <si>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</si>
  <si>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</si>
  <si>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</si>
  <si>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</si>
  <si>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</si>
  <si>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</si>
  <si>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</si>
  <si>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</si>
  <si>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</si>
  <si>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</si>
  <si>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</si>
  <si>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</si>
  <si>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</si>
  <si>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</si>
  <si>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</si>
  <si>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</si>
  <si>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</si>
  <si>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</si>
  <si>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</si>
  <si>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</si>
  <si>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</si>
  <si>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</si>
  <si>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</si>
  <si>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</si>
  <si>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</si>
  <si>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</si>
  <si>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</si>
  <si>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</si>
  <si>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</si>
  <si>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</si>
  <si>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</si>
  <si>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</si>
  <si>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</si>
  <si>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</si>
  <si>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</si>
  <si>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</si>
  <si>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</si>
  <si>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</si>
  <si>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</si>
  <si>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</si>
  <si>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</si>
  <si>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</si>
  <si>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</si>
  <si>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</si>
  <si>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</si>
  <si>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</si>
  <si>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</si>
  <si>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</si>
  <si>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</si>
  <si>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</si>
  <si>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</si>
  <si>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</si>
  <si>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</si>
  <si>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</si>
  <si>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</si>
  <si>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</si>
  <si>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</si>
  <si>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</si>
  <si>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</si>
  <si>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</si>
  <si>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</si>
  <si>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</si>
  <si>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</si>
  <si>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</si>
  <si>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</si>
  <si>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</si>
  <si>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</si>
  <si>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</si>
  <si>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</si>
  <si>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</si>
  <si>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</si>
  <si>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</si>
  <si>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</si>
  <si>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</si>
  <si>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</si>
  <si>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</si>
  <si>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</si>
  <si>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</si>
  <si>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</si>
  <si>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</si>
  <si>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</si>
  <si>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</si>
  <si>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</si>
  <si>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</si>
  <si>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</si>
  <si>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</si>
  <si>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</si>
  <si>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</si>
  <si>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</si>
  <si>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</si>
  <si>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</si>
  <si>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</si>
  <si>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</si>
  <si>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</si>
  <si>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</si>
  <si>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</si>
  <si>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</si>
  <si>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</si>
  <si>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</si>
  <si>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</si>
  <si>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</si>
  <si>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</si>
  <si>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</si>
  <si>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</si>
  <si>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</si>
  <si>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</si>
  <si>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</si>
  <si>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</si>
  <si>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</si>
  <si>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</si>
  <si>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</si>
  <si>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</si>
  <si>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</si>
  <si>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</si>
  <si>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</si>
  <si>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</si>
  <si>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</si>
  <si>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</si>
  <si>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</si>
  <si>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</si>
  <si>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</si>
  <si>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</si>
  <si>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</si>
  <si>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</si>
  <si>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</si>
  <si>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</si>
  <si>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</si>
  <si>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</si>
  <si>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</si>
  <si>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</si>
  <si>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</si>
  <si>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</si>
  <si>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</si>
  <si>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</si>
  <si>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</si>
  <si>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</si>
  <si>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</si>
  <si>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</si>
  <si>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</si>
  <si>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</si>
  <si>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</si>
  <si>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</si>
  <si>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</si>
  <si>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</si>
  <si>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</si>
  <si>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</si>
  <si>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</si>
  <si>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</si>
  <si>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</si>
  <si>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</si>
  <si>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</si>
  <si>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</si>
  <si>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</si>
  <si>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</si>
  <si>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</si>
  <si>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</si>
  <si>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</si>
  <si>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</si>
  <si>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</si>
  <si>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</si>
  <si>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</si>
  <si>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</si>
  <si>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</si>
  <si>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</si>
  <si>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</si>
  <si>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</si>
  <si>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</si>
  <si>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</si>
  <si>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</si>
  <si>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</si>
  <si>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</si>
  <si>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</si>
  <si>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</si>
  <si>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</si>
  <si>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</si>
  <si>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</si>
  <si>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</si>
  <si>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</si>
  <si>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</si>
  <si>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</si>
  <si>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</si>
  <si>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</si>
  <si>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</si>
  <si>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</si>
  <si>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</si>
  <si>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</si>
  <si>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</si>
  <si>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</si>
  <si>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</si>
  <si>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</si>
  <si>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</si>
  <si>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</si>
  <si>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</si>
  <si>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</si>
  <si>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</si>
  <si>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</si>
  <si>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</si>
  <si>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</si>
  <si>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</si>
  <si>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</si>
  <si>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</si>
  <si>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</si>
  <si>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</si>
  <si>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</si>
  <si>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</si>
  <si>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</si>
  <si>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</si>
  <si>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</si>
  <si>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</si>
  <si>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</si>
  <si>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</si>
  <si>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</si>
  <si>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</si>
  <si>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</si>
  <si>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</si>
  <si>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</si>
  <si>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</si>
  <si>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</si>
  <si>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</si>
  <si>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</si>
  <si>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</si>
  <si>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</si>
  <si>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</si>
  <si>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</si>
  <si>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</si>
  <si>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</si>
  <si>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</si>
  <si>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</si>
  <si>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</si>
  <si>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</si>
  <si>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</si>
  <si>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</si>
  <si>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</si>
  <si>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</si>
  <si>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</si>
  <si>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</si>
  <si>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</si>
  <si>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</si>
  <si>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</si>
  <si>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</si>
  <si>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</si>
  <si>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</si>
  <si>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</si>
  <si>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</si>
  <si>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</si>
  <si>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</si>
  <si>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</si>
  <si>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</si>
  <si>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</si>
  <si>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</si>
  <si>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</si>
  <si>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</si>
  <si>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</si>
  <si>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</si>
  <si>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</si>
  <si>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</si>
  <si>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</si>
  <si>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</si>
  <si>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</si>
  <si>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</si>
  <si>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</si>
  <si>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</si>
  <si>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</si>
  <si>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</si>
  <si>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</si>
  <si>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</si>
  <si>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</si>
  <si>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</si>
  <si>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</si>
  <si>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</si>
  <si>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</si>
  <si>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</si>
  <si>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</si>
  <si>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</si>
  <si>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</si>
  <si>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</si>
  <si>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</si>
  <si>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</si>
  <si>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</si>
  <si>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</si>
  <si>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</si>
  <si>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</si>
  <si>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</si>
  <si>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</si>
  <si>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</si>
  <si>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</si>
  <si>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</si>
  <si>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</si>
  <si>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</si>
  <si>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</si>
  <si>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</si>
  <si>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</si>
  <si>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</si>
  <si>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</si>
  <si>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</si>
  <si>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</si>
  <si>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</si>
  <si>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</si>
  <si>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</si>
  <si>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</si>
  <si>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</si>
  <si>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</si>
  <si>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</si>
  <si>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</si>
  <si>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</si>
  <si>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</si>
  <si>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</si>
  <si>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</si>
  <si>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</si>
  <si>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</si>
  <si>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</si>
  <si>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</si>
  <si>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</si>
  <si>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</si>
  <si>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</si>
  <si>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</si>
  <si>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</si>
  <si>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</si>
  <si>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</si>
  <si>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</si>
  <si>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</si>
  <si>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</si>
  <si>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</si>
  <si>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</si>
  <si>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</si>
  <si>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</si>
  <si>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</si>
  <si>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</si>
  <si>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</si>
  <si>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</si>
  <si>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</si>
  <si>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</si>
  <si>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</si>
  <si>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</si>
  <si>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</si>
  <si>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</si>
  <si>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</si>
  <si>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</si>
  <si>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</si>
  <si>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</si>
  <si>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</si>
  <si>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</si>
  <si>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</si>
  <si>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</si>
  <si>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</si>
  <si>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</si>
  <si>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</si>
  <si>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</si>
  <si>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</si>
  <si>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</si>
  <si>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</si>
  <si>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</si>
  <si>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</si>
  <si>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</si>
  <si>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</si>
  <si>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</si>
  <si>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</si>
  <si>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</si>
  <si>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</si>
  <si>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</si>
  <si>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</si>
  <si>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</si>
  <si>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</si>
  <si>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</si>
  <si>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</si>
  <si>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</si>
  <si>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</si>
  <si>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</si>
  <si>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</si>
  <si>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</si>
  <si>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</si>
  <si>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</si>
  <si>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</si>
  <si>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</si>
  <si>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</si>
  <si>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</si>
  <si>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</si>
  <si>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</si>
  <si>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</si>
  <si>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</si>
  <si>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</si>
  <si>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</si>
  <si>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</si>
  <si>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</si>
  <si>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</si>
  <si>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</si>
  <si>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</si>
  <si>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</si>
  <si>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</si>
  <si>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</si>
  <si>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</si>
  <si>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</si>
  <si>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</si>
  <si>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</si>
  <si>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</si>
  <si>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</si>
  <si>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</si>
  <si>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</si>
  <si>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</si>
  <si>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</si>
  <si>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</si>
  <si>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</si>
  <si>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</si>
  <si>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</si>
  <si>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</si>
  <si>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</si>
  <si>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</si>
  <si>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</si>
  <si>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</si>
  <si>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</si>
  <si>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</si>
  <si>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</si>
  <si>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</si>
  <si>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</si>
  <si>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</si>
  <si>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</si>
  <si>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</si>
  <si>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</si>
  <si>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</si>
  <si>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</si>
  <si>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</si>
  <si>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</si>
  <si>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</si>
  <si>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</si>
  <si>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</si>
  <si>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</si>
  <si>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</si>
  <si>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</si>
  <si>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</si>
  <si>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</si>
  <si>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</si>
  <si>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</si>
  <si>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</si>
  <si>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</si>
  <si>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</si>
  <si>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</si>
  <si>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</si>
  <si>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</si>
  <si>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</si>
  <si>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</si>
  <si>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</si>
  <si>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</si>
  <si>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</si>
  <si>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</si>
  <si>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</si>
  <si>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</si>
  <si>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</si>
  <si>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</si>
  <si>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</si>
  <si>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</si>
  <si>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</si>
  <si>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</si>
  <si>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</si>
  <si>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</si>
  <si>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</si>
  <si>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</si>
  <si>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</si>
  <si>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</si>
  <si>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</si>
  <si>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</si>
  <si>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</si>
  <si>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</si>
  <si>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</si>
  <si>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</si>
  <si>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</si>
  <si>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</si>
  <si>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</si>
  <si>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</si>
  <si>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</si>
  <si>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</si>
  <si>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</si>
  <si>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</si>
  <si>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</si>
  <si>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</si>
  <si>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</si>
  <si>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</si>
  <si>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</si>
  <si>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</si>
  <si>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</si>
  <si>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</si>
  <si>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</si>
  <si>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</si>
  <si>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</si>
  <si>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</si>
  <si>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</si>
  <si>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</si>
  <si>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</si>
  <si>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</si>
  <si>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</si>
  <si>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</si>
  <si>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</si>
  <si>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</si>
  <si>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</si>
  <si>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</si>
  <si>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</si>
  <si>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</si>
  <si>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</si>
  <si>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</si>
  <si>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</si>
  <si>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</si>
  <si>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</si>
  <si>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</si>
  <si>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</si>
  <si>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</si>
  <si>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</si>
  <si>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</si>
  <si>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</si>
  <si>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</si>
  <si>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</si>
  <si>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</si>
  <si>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</si>
  <si>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</si>
  <si>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</si>
  <si>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</si>
  <si>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</si>
  <si>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</si>
  <si>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</si>
  <si>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</si>
  <si>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</si>
  <si>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</si>
  <si>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</si>
  <si>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</si>
  <si>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</si>
  <si>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</si>
  <si>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</si>
  <si>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</si>
  <si>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</si>
  <si>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</si>
  <si>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</si>
  <si>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</si>
  <si>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</si>
  <si>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</si>
  <si>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</si>
  <si>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</si>
  <si>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</si>
  <si>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</si>
  <si>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</si>
  <si>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</si>
  <si>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</si>
  <si>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</si>
  <si>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</si>
  <si>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</si>
  <si>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</si>
  <si>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</si>
  <si>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</si>
  <si>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</si>
  <si>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</si>
  <si>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</si>
  <si>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</si>
  <si>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</si>
  <si>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</si>
  <si>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</si>
  <si>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</si>
  <si>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</si>
  <si>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</si>
  <si>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</si>
  <si>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</si>
  <si>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</si>
  <si>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</si>
  <si>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</si>
  <si>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</si>
  <si>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</si>
  <si>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</si>
  <si>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</si>
  <si>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</si>
  <si>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</si>
  <si>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</si>
  <si>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</si>
  <si>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</si>
  <si>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</si>
  <si>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</si>
  <si>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</si>
  <si>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</si>
  <si>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</si>
  <si>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</si>
  <si>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</si>
  <si>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</si>
  <si>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</si>
  <si>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</si>
  <si>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</si>
  <si>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</si>
  <si>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</si>
  <si>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</si>
  <si>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</si>
  <si>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</si>
  <si>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</si>
  <si>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</si>
  <si>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</si>
  <si>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</si>
  <si>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</si>
  <si>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</si>
  <si>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</si>
  <si>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</si>
  <si>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</si>
  <si>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</si>
  <si>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</si>
  <si>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</si>
  <si>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</si>
  <si>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</si>
  <si>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</si>
  <si>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</si>
  <si>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</si>
  <si>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</si>
  <si>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</si>
  <si>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</si>
  <si>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</si>
  <si>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</si>
  <si>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</si>
  <si>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</si>
  <si>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</si>
  <si>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</si>
  <si>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</si>
  <si>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</si>
  <si>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</si>
  <si>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</si>
  <si>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</si>
  <si>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</si>
  <si>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</si>
  <si>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</si>
  <si>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</si>
  <si>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</si>
  <si>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</si>
  <si>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</si>
  <si>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</si>
  <si>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</si>
  <si>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</si>
  <si>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</si>
  <si>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</si>
  <si>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</si>
  <si>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</si>
  <si>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</si>
  <si>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</si>
  <si>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</si>
  <si>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</si>
  <si>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</si>
  <si>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</si>
  <si>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</si>
  <si>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</si>
  <si>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</si>
  <si>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</si>
  <si>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</si>
  <si>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</si>
  <si>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</si>
  <si>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</si>
  <si>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</si>
  <si>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</si>
  <si>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</si>
  <si>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</si>
  <si>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</si>
  <si>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</si>
  <si>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</si>
  <si>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</si>
  <si>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</si>
  <si>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</si>
  <si>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</si>
  <si>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</si>
  <si>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</si>
  <si>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</si>
  <si>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</si>
  <si>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</si>
  <si>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</si>
  <si>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</si>
  <si>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</si>
  <si>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</si>
  <si>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</si>
  <si>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</si>
  <si>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</si>
  <si>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</si>
  <si>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</si>
  <si>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</si>
  <si>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</si>
  <si>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</si>
  <si>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</si>
  <si>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</si>
  <si>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</si>
  <si>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</si>
  <si>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</si>
  <si>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</si>
  <si>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</si>
  <si>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</si>
  <si>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</si>
  <si>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</si>
  <si>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</si>
  <si>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</si>
  <si>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</si>
  <si>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</si>
  <si>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</si>
  <si>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</si>
  <si>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</si>
  <si>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</si>
  <si>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</si>
  <si>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</si>
  <si>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</si>
  <si>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</si>
  <si>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</si>
  <si>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</si>
  <si>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</si>
  <si>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</si>
  <si>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</si>
  <si>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</si>
  <si>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</si>
  <si>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</si>
  <si>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</si>
  <si>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</si>
  <si>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</si>
  <si>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</si>
  <si>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</si>
  <si>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</si>
  <si>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</si>
  <si>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</si>
  <si>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</si>
  <si>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</si>
  <si>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</si>
  <si>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</si>
  <si>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</si>
  <si>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</si>
  <si>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</si>
  <si>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</si>
  <si>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</si>
  <si>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</si>
  <si>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</si>
  <si>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</si>
  <si>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</si>
  <si>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</si>
  <si>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</si>
  <si>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</si>
  <si>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</si>
  <si>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</si>
  <si>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</si>
  <si>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</si>
  <si>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</si>
  <si>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</si>
  <si>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</si>
  <si>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</si>
  <si>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</si>
  <si>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</si>
  <si>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</si>
  <si>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</si>
  <si>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</si>
  <si>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</si>
  <si>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</si>
  <si>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</si>
  <si>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</si>
  <si>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</si>
  <si>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</si>
  <si>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</si>
  <si>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</si>
  <si>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</si>
  <si>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</si>
  <si>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</si>
  <si>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</si>
  <si>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</si>
  <si>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</si>
  <si>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</si>
  <si>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</si>
  <si>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</si>
  <si>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</si>
  <si>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</si>
  <si>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</si>
  <si>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</si>
  <si>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</si>
  <si>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</si>
  <si>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</si>
  <si>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</si>
  <si>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</si>
  <si>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</si>
  <si>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</si>
  <si>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</si>
  <si>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</si>
  <si>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</si>
  <si>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</si>
  <si>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</si>
  <si>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</si>
  <si>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</si>
  <si>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</si>
  <si>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</si>
  <si>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</si>
  <si>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</si>
  <si>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</si>
  <si>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</si>
  <si>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</si>
  <si>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</si>
  <si>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</si>
  <si>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</si>
  <si>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</si>
  <si>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</si>
  <si>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</si>
  <si>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</si>
  <si>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</si>
  <si>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</si>
  <si>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</si>
  <si>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</si>
  <si>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</si>
  <si>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</si>
  <si>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</si>
  <si>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</si>
  <si>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</si>
  <si>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</si>
  <si>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</si>
  <si>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</si>
  <si>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</si>
  <si>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</si>
  <si>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</si>
  <si>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</si>
  <si>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</si>
  <si>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</si>
  <si>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</si>
  <si>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</si>
  <si>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</si>
  <si>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</si>
  <si>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</si>
  <si>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</si>
  <si>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</si>
  <si>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</si>
  <si>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</si>
  <si>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</si>
  <si>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</si>
  <si>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</si>
  <si>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</si>
  <si>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</si>
  <si>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</si>
  <si>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</si>
  <si>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</si>
  <si>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</si>
  <si>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</si>
  <si>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</si>
  <si>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</si>
  <si>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</si>
  <si>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</si>
  <si>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</si>
  <si>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</si>
  <si>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</si>
  <si>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</si>
  <si>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</si>
  <si>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</si>
  <si>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</si>
  <si>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</si>
  <si>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</si>
  <si>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</si>
  <si>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</si>
  <si>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</si>
  <si>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</si>
  <si>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</si>
  <si>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</si>
  <si>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</si>
  <si>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</si>
  <si>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</si>
  <si>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</si>
  <si>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</si>
  <si>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</si>
  <si>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</si>
  <si>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</si>
  <si>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</si>
  <si>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</si>
  <si>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</si>
  <si>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</si>
  <si>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</si>
  <si>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</si>
  <si>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</si>
  <si>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</si>
  <si>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</si>
  <si>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</si>
  <si>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</si>
  <si>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</si>
  <si>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</si>
  <si>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</si>
  <si>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</si>
  <si>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</si>
  <si>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</si>
  <si>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</si>
  <si>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</si>
  <si>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</si>
  <si>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</si>
  <si>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</si>
  <si>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</si>
  <si>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</si>
  <si>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</si>
  <si>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</si>
  <si>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</si>
  <si>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</si>
  <si>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</si>
  <si>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</si>
  <si>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</si>
  <si>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</si>
  <si>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</si>
  <si>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</si>
  <si>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</si>
  <si>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</si>
  <si>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</si>
  <si>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</si>
  <si>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</si>
  <si>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</si>
  <si>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</si>
  <si>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</si>
  <si>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</si>
  <si>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</si>
  <si>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</si>
  <si>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</si>
  <si>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</si>
  <si>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</si>
  <si>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</si>
  <si>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</si>
  <si>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</si>
  <si>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</si>
  <si>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</si>
  <si>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</si>
  <si>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</si>
  <si>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</si>
  <si>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</si>
  <si>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</si>
  <si>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</si>
  <si>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</si>
  <si>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</si>
  <si>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</si>
  <si>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</si>
  <si>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</si>
  <si>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</si>
  <si>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</si>
  <si>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</si>
  <si>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</si>
  <si>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</si>
  <si>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</si>
  <si>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</si>
  <si>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</si>
  <si>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</si>
  <si>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</si>
  <si>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</si>
  <si>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</si>
  <si>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</si>
  <si>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</si>
  <si>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</si>
  <si>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</si>
  <si>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</si>
  <si>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</si>
  <si>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</si>
  <si>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</si>
  <si>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</si>
  <si>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</si>
  <si>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</si>
  <si>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</si>
  <si>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</si>
  <si>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</si>
  <si>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</si>
  <si>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</si>
  <si>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</si>
  <si>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</si>
  <si>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</si>
  <si>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</si>
  <si>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</si>
  <si>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</si>
  <si>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</si>
  <si>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</si>
  <si>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</si>
  <si>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</si>
  <si>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</si>
  <si>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</si>
  <si>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</si>
  <si>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</si>
  <si>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</si>
  <si>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</si>
  <si>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</si>
  <si>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</si>
  <si>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</si>
  <si>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</si>
  <si>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</si>
  <si>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</si>
  <si>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</si>
  <si>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</si>
  <si>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</si>
  <si>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</si>
  <si>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</si>
  <si>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</si>
  <si>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</si>
  <si>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</si>
  <si>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</si>
  <si>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</si>
  <si>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</si>
  <si>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</si>
  <si>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</si>
  <si>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</si>
  <si>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</si>
  <si>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</si>
  <si>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</si>
  <si>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</si>
  <si>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</si>
  <si>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</si>
  <si>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</si>
  <si>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</si>
  <si>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</si>
  <si>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</si>
  <si>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</si>
  <si>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</si>
  <si>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</si>
  <si>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</si>
  <si>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</si>
  <si>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</si>
  <si>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</si>
  <si>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</si>
  <si>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</si>
  <si>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</si>
  <si>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</si>
  <si>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</si>
  <si>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</si>
  <si>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</si>
  <si>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</si>
  <si>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</si>
  <si>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</si>
  <si>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</si>
  <si>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</si>
  <si>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</si>
  <si>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</si>
  <si>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</si>
  <si>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</si>
  <si>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</si>
  <si>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</si>
  <si>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</si>
  <si>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</si>
  <si>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</si>
  <si>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</si>
  <si>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</si>
  <si>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</si>
  <si>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</si>
  <si>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</si>
  <si>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</si>
  <si>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</si>
  <si>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</si>
  <si>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</si>
  <si>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</si>
  <si>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</si>
  <si>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</si>
  <si>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</si>
  <si>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</si>
  <si>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</si>
  <si>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</si>
  <si>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</si>
  <si>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</si>
  <si>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</si>
  <si>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</si>
  <si>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</si>
  <si>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</si>
  <si>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</si>
  <si>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</si>
  <si>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</si>
  <si>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</si>
  <si>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</si>
  <si>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</si>
  <si>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</si>
  <si>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</si>
  <si>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</si>
  <si>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</si>
  <si>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</si>
  <si>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</si>
  <si>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</si>
  <si>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</si>
  <si>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</si>
  <si>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</si>
  <si>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</si>
  <si>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</si>
  <si>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</si>
  <si>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</si>
  <si>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</si>
  <si>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</si>
  <si>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</si>
  <si>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</si>
  <si>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</si>
  <si>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</si>
  <si>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</si>
  <si>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</si>
  <si>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</si>
  <si>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</si>
  <si>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</si>
  <si>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</si>
  <si>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</si>
  <si>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</si>
  <si>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</si>
  <si>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</si>
  <si>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</si>
  <si>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</si>
  <si>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</si>
  <si>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</si>
  <si>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</si>
  <si>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</si>
  <si>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</si>
  <si>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</si>
  <si>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</si>
  <si>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</si>
  <si>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</si>
  <si>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</si>
  <si>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</si>
  <si>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</si>
  <si>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</si>
  <si>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</si>
  <si>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</si>
  <si>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</si>
  <si>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</si>
  <si>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</si>
  <si>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</si>
  <si>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</si>
  <si>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</si>
  <si>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</si>
  <si>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</si>
  <si>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</si>
  <si>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</si>
  <si>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</si>
  <si>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</si>
  <si>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</si>
  <si>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</si>
  <si>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</si>
  <si>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</si>
  <si>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</si>
  <si>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</si>
  <si>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</si>
  <si>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</si>
  <si>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</si>
  <si>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</si>
  <si>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</si>
  <si>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</si>
  <si>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</si>
  <si>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</si>
  <si>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</si>
  <si>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</si>
  <si>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</si>
  <si>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</si>
  <si>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</si>
  <si>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</si>
  <si>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</si>
  <si>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</si>
  <si>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</si>
  <si>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</si>
  <si>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</si>
  <si>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</si>
  <si>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</si>
  <si>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</si>
  <si>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</si>
  <si>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</si>
  <si>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</si>
  <si>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</si>
  <si>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</si>
  <si>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</si>
  <si>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</si>
  <si>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</si>
  <si>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</si>
  <si>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</si>
  <si>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</si>
  <si>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</si>
  <si>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</si>
  <si>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</si>
  <si>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</si>
  <si>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</si>
  <si>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</si>
  <si>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</si>
  <si>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</si>
  <si>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</si>
  <si>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</si>
  <si>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</si>
  <si>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</si>
  <si>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</si>
  <si>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</si>
  <si>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</si>
  <si>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</si>
  <si>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</si>
  <si>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</si>
  <si>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</si>
  <si>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</si>
  <si>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</si>
  <si>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</si>
  <si>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</si>
  <si>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</si>
  <si>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</si>
  <si>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</si>
  <si>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</si>
  <si>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</si>
  <si>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</si>
  <si>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</si>
  <si>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</si>
  <si>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</si>
  <si>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</si>
  <si>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</si>
  <si>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</si>
  <si>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</si>
  <si>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</si>
  <si>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</si>
  <si>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</si>
  <si>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</si>
  <si>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</si>
  <si>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</si>
  <si>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</si>
  <si>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</si>
  <si>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</si>
  <si>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</si>
  <si>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</si>
  <si>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</si>
  <si>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</si>
  <si>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</si>
  <si>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</si>
  <si>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</si>
  <si>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</si>
  <si>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</si>
  <si>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</si>
  <si>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</si>
  <si>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</si>
  <si>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</si>
  <si>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</si>
  <si>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</si>
  <si>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</si>
  <si>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</si>
  <si>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</si>
  <si>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</si>
  <si>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</si>
  <si>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</si>
  <si>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</si>
  <si>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</si>
  <si>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</si>
  <si>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</si>
  <si>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</si>
  <si>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</si>
  <si>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</si>
  <si>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</si>
  <si>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</si>
  <si>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</si>
  <si>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</si>
  <si>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</si>
  <si>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</si>
  <si>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</si>
  <si>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</si>
  <si>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</si>
  <si>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</si>
  <si>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</si>
  <si>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</si>
  <si>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</si>
  <si>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</si>
  <si>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</si>
  <si>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</si>
  <si>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</si>
  <si>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</si>
  <si>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</si>
  <si>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</si>
  <si>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</si>
  <si>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</si>
  <si>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</si>
  <si>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</si>
  <si>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</si>
  <si>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</si>
  <si>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</si>
  <si>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</si>
  <si>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</si>
  <si>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</si>
  <si>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</si>
  <si>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</si>
  <si>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</si>
  <si>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</si>
  <si>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</si>
  <si>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</si>
  <si>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</si>
  <si>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</si>
  <si>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</si>
  <si>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</si>
  <si>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</si>
  <si>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</si>
  <si>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</si>
  <si>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</si>
  <si>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</si>
  <si>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</si>
  <si>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</si>
  <si>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</si>
  <si>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</si>
  <si>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</si>
  <si>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</si>
  <si>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</si>
  <si>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</si>
  <si>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</si>
  <si>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</si>
  <si>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</si>
  <si>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</si>
  <si>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</si>
  <si>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</si>
  <si>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</si>
  <si>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</si>
  <si>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</si>
  <si>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</si>
  <si>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</si>
  <si>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</si>
  <si>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</si>
  <si>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</si>
  <si>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</si>
  <si>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</si>
  <si>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</si>
  <si>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</si>
  <si>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</si>
  <si>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</si>
  <si>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</si>
  <si>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</si>
  <si>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</si>
  <si>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</si>
  <si>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</si>
  <si>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</si>
  <si>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</si>
  <si>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</si>
  <si>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</si>
  <si>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</si>
  <si>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</si>
  <si>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</si>
  <si>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</si>
  <si>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</si>
  <si>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</si>
  <si>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</si>
  <si>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</si>
  <si>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</si>
  <si>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</si>
  <si>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</si>
  <si>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</si>
  <si>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</si>
  <si>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</si>
  <si>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</si>
  <si>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</si>
  <si>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</si>
  <si>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</si>
  <si>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</si>
  <si>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</si>
  <si>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</si>
  <si>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</si>
  <si>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</si>
  <si>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</si>
  <si>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</si>
  <si>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</si>
  <si>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</si>
  <si>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</si>
  <si>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</si>
  <si>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</si>
  <si>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</si>
  <si>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</si>
  <si>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</si>
  <si>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</si>
  <si>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</si>
  <si>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</si>
  <si>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</si>
  <si>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</si>
  <si>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</si>
  <si>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</si>
  <si>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</si>
  <si>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</si>
  <si>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</si>
  <si>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</si>
  <si>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</si>
  <si>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</si>
  <si>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</si>
  <si>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</si>
  <si>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</si>
  <si>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</si>
  <si>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</si>
  <si>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</si>
  <si>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</si>
  <si>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</si>
  <si>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</si>
  <si>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</si>
  <si>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</si>
  <si>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</si>
  <si>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</si>
  <si>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</si>
  <si>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</si>
  <si>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</si>
  <si>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</si>
  <si>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</si>
  <si>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</si>
  <si>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</si>
  <si>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</si>
  <si>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</si>
  <si>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</si>
  <si>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</si>
  <si>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</si>
  <si>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</si>
  <si>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</si>
  <si>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</si>
  <si>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</si>
  <si>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</si>
  <si>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</si>
  <si>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</si>
  <si>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</si>
  <si>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</si>
  <si>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</si>
  <si>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</si>
  <si>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</si>
  <si>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</si>
  <si>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</si>
  <si>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</si>
  <si>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</si>
  <si>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</si>
  <si>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</si>
  <si>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</si>
  <si>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</si>
  <si>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</si>
  <si>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</si>
  <si>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</si>
  <si>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</si>
  <si>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</si>
  <si>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</si>
  <si>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</si>
  <si>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</si>
  <si>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</si>
  <si>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</si>
  <si>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</si>
  <si>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</si>
  <si>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</si>
  <si>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</si>
  <si>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</si>
  <si>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</si>
  <si>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</si>
  <si>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</si>
  <si>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</si>
  <si>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</si>
  <si>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</si>
  <si>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</si>
  <si>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</si>
  <si>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</si>
  <si>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</si>
  <si>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</si>
  <si>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</si>
  <si>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</si>
  <si>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</si>
  <si>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</si>
  <si>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</si>
  <si>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</si>
  <si>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</si>
  <si>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</si>
  <si>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</si>
  <si>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</si>
  <si>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</si>
  <si>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</si>
  <si>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</si>
  <si>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</si>
  <si>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</si>
  <si>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</si>
  <si>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</si>
  <si>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</si>
  <si>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</si>
  <si>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</si>
  <si>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</si>
  <si>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</si>
  <si>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</si>
  <si>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</si>
  <si>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</si>
  <si>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</si>
  <si>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</si>
  <si>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</si>
  <si>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</si>
  <si>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</si>
  <si>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</si>
  <si>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</si>
  <si>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</si>
  <si>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</si>
  <si>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</si>
  <si>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</si>
  <si>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</si>
  <si>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</si>
  <si>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</si>
  <si>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</si>
  <si>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</si>
  <si>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</si>
  <si>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</si>
  <si>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</si>
  <si>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</si>
  <si>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</si>
  <si>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</si>
  <si>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</si>
  <si>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</si>
  <si>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</si>
  <si>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</si>
  <si>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</si>
  <si>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</si>
  <si>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</si>
  <si>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</si>
  <si>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</si>
  <si>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</si>
  <si>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</si>
  <si>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</si>
  <si>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</si>
  <si>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</si>
  <si>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</si>
  <si>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</si>
  <si>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</si>
  <si>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</si>
  <si>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</si>
  <si>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</si>
  <si>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</si>
  <si>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</si>
  <si>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</si>
  <si>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</si>
  <si>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</si>
  <si>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</si>
  <si>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</si>
  <si>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</si>
  <si>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</si>
  <si>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</si>
  <si>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</si>
  <si>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</si>
  <si>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</si>
  <si>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</si>
  <si>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</si>
  <si>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</si>
  <si>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</si>
  <si>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</si>
  <si>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</si>
  <si>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</si>
  <si>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</si>
  <si>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</si>
  <si>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</si>
  <si>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</si>
  <si>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</si>
  <si>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</si>
  <si>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</si>
  <si>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</si>
  <si>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</si>
  <si>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</si>
  <si>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</si>
  <si>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</si>
  <si>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</si>
  <si>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</si>
  <si>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</si>
  <si>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</si>
  <si>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</si>
  <si>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</si>
  <si>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</si>
  <si>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</si>
  <si>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</si>
  <si>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</si>
  <si>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</si>
  <si>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</si>
  <si>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</si>
  <si>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</si>
  <si>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</si>
  <si>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</si>
  <si>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</si>
  <si>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</si>
  <si>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</si>
  <si>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</si>
  <si>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</si>
  <si>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</si>
  <si>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</si>
  <si>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</si>
  <si>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</si>
  <si>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</si>
  <si>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</si>
  <si>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</si>
  <si>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</si>
  <si>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</si>
  <si>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</si>
  <si>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</si>
  <si>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</si>
  <si>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</si>
  <si>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</si>
  <si>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</si>
  <si>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</si>
  <si>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</si>
  <si>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</si>
  <si>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</si>
  <si>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</si>
  <si>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</si>
  <si>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</si>
  <si>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</si>
  <si>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</si>
  <si>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</si>
  <si>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</si>
  <si>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</si>
  <si>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</si>
  <si>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</si>
  <si>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</si>
  <si>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</si>
  <si>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</si>
  <si>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</si>
  <si>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</si>
  <si>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</si>
  <si>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</si>
  <si>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</si>
  <si>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</si>
  <si>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</si>
  <si>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</si>
  <si>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</si>
  <si>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</si>
  <si>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</si>
  <si>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</si>
  <si>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</si>
  <si>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</si>
  <si>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</si>
  <si>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</si>
  <si>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</si>
  <si>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</si>
  <si>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</si>
  <si>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</si>
  <si>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</si>
  <si>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</si>
  <si>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</si>
  <si>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</si>
  <si>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</si>
  <si>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</si>
  <si>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</si>
  <si>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</si>
  <si>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</si>
  <si>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</si>
  <si>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</si>
  <si>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</si>
  <si>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</si>
  <si>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</si>
  <si>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</si>
  <si>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</si>
  <si>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</si>
  <si>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</si>
  <si>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</si>
  <si>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</si>
  <si>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</si>
  <si>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</si>
  <si>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</si>
  <si>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</si>
  <si>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</si>
  <si>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</si>
  <si>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</si>
  <si>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</si>
  <si>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</si>
  <si>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</si>
  <si>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</si>
  <si>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</si>
  <si>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</si>
  <si>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</si>
  <si>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</si>
  <si>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</si>
  <si>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</si>
  <si>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</si>
  <si>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</si>
  <si>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</si>
  <si>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</si>
  <si>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</si>
  <si>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</si>
  <si>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</si>
  <si>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</si>
  <si>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</si>
  <si>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</si>
  <si>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</si>
  <si>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</si>
  <si>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</si>
  <si>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</si>
  <si>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</si>
  <si>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</si>
  <si>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</si>
  <si>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</si>
  <si>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</si>
  <si>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</si>
  <si>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</si>
  <si>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</si>
  <si>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</si>
  <si>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</si>
  <si>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</si>
  <si>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</si>
  <si>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</si>
  <si>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</si>
  <si>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</si>
  <si>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</si>
  <si>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</si>
  <si>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</si>
  <si>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</si>
  <si>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</si>
  <si>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</si>
  <si>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</si>
  <si>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</si>
  <si>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</si>
  <si>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</si>
  <si>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</si>
  <si>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</si>
  <si>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</si>
  <si>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</si>
  <si>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</si>
  <si>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</si>
  <si>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</si>
  <si>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</si>
  <si>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</si>
  <si>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</si>
  <si>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</si>
  <si>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</si>
  <si>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</si>
  <si>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</si>
  <si>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</si>
  <si>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</si>
  <si>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</si>
  <si>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</si>
  <si>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</si>
  <si>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</si>
  <si>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</si>
  <si>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</si>
  <si>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</si>
  <si>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</si>
  <si>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</si>
  <si>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</si>
  <si>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</si>
  <si>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</si>
  <si>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</si>
  <si>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</si>
  <si>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</si>
  <si>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</si>
  <si>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</si>
  <si>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</si>
  <si>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</si>
  <si>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</si>
  <si>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</si>
  <si>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</si>
  <si>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</si>
  <si>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</si>
  <si>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</si>
  <si>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</si>
  <si>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</si>
  <si>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</si>
  <si>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</si>
  <si>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</si>
  <si>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</si>
  <si>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</si>
  <si>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</si>
  <si>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</si>
  <si>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</si>
  <si>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</si>
  <si>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</si>
  <si>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</si>
  <si>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</si>
  <si>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</si>
  <si>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</si>
  <si>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</si>
  <si>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</si>
  <si>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</si>
  <si>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</si>
  <si>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</si>
  <si>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</si>
  <si>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</si>
  <si>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</si>
  <si>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</si>
  <si>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</si>
  <si>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</si>
  <si>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</si>
  <si>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</si>
  <si>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</si>
  <si>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</si>
  <si>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</si>
  <si>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</si>
  <si>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</si>
  <si>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</si>
  <si>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</si>
  <si>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</si>
  <si>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</si>
  <si>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</si>
  <si>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</si>
  <si>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</si>
  <si>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</si>
  <si>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</si>
  <si>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</si>
  <si>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</si>
  <si>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</si>
  <si>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</si>
  <si>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</si>
  <si>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</si>
  <si>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</si>
  <si>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</si>
  <si>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</si>
  <si>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</si>
  <si>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</si>
  <si>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</si>
  <si>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</si>
  <si>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</si>
  <si>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</si>
  <si>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</si>
  <si>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</si>
  <si>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</si>
  <si>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</si>
  <si>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</si>
  <si>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</si>
  <si>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</si>
  <si>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</si>
  <si>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</si>
  <si>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</si>
  <si>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</si>
  <si>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</si>
  <si>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</si>
  <si>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</si>
  <si>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</si>
  <si>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</si>
  <si>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</si>
  <si>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</si>
  <si>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</si>
  <si>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</si>
  <si>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</si>
  <si>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</si>
  <si>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</si>
  <si>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</si>
  <si>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</si>
  <si>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</si>
  <si>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</si>
  <si>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</si>
  <si>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</si>
  <si>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</si>
  <si>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</si>
  <si>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</si>
  <si>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</si>
  <si>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</si>
  <si>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</si>
  <si>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</si>
  <si>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</si>
  <si>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</si>
  <si>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</si>
  <si>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</si>
  <si>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</si>
  <si>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</si>
  <si>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</si>
  <si>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</si>
  <si>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</si>
  <si>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</si>
  <si>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</si>
  <si>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</si>
  <si>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</si>
  <si>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</si>
  <si>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</si>
  <si>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</si>
  <si>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</si>
  <si>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</si>
  <si>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</si>
  <si>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</si>
  <si>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</si>
  <si>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</si>
  <si>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</si>
  <si>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</si>
  <si>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</si>
  <si>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</si>
  <si>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</si>
  <si>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</si>
  <si>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</si>
  <si>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</si>
  <si>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</si>
  <si>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</si>
  <si>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</si>
  <si>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</si>
  <si>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</si>
  <si>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</si>
  <si>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</si>
  <si>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</si>
  <si>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</si>
  <si>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</si>
  <si>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</si>
  <si>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</si>
  <si>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</si>
  <si>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</si>
  <si>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</si>
  <si>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</si>
  <si>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</si>
  <si>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</si>
  <si>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</si>
  <si>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</si>
  <si>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</si>
  <si>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</si>
  <si>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</si>
  <si>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</si>
  <si>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</si>
  <si>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</si>
  <si>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</si>
  <si>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</si>
  <si>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</si>
  <si>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</si>
  <si>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</si>
  <si>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</si>
  <si>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</si>
  <si>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</si>
  <si>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</si>
  <si>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</si>
  <si>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</si>
  <si>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</si>
  <si>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</si>
  <si>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</si>
  <si>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</si>
  <si>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</si>
  <si>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</si>
  <si>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</si>
  <si>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</si>
  <si>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</si>
  <si>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</si>
  <si>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</si>
  <si>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</si>
  <si>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</si>
  <si>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</si>
  <si>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</si>
  <si>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</si>
  <si>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</si>
  <si>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</si>
  <si>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</si>
  <si>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</si>
  <si>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</si>
  <si>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</si>
  <si>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</si>
  <si>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</si>
  <si>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</si>
  <si>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</si>
  <si>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</si>
  <si>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</si>
  <si>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</si>
  <si>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</si>
  <si>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</si>
  <si>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</si>
  <si>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</si>
  <si>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</si>
  <si>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</si>
  <si>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</si>
  <si>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</si>
  <si>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</si>
  <si>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</si>
  <si>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</si>
  <si>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</si>
  <si>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</si>
  <si>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</si>
  <si>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</si>
  <si>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</si>
  <si>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</si>
  <si>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</si>
  <si>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</si>
  <si>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</si>
  <si>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</si>
  <si>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</si>
  <si>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</si>
  <si>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</si>
  <si>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</si>
  <si>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</si>
  <si>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</si>
  <si>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</si>
  <si>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</si>
  <si>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</si>
  <si>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</si>
  <si>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</si>
  <si>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</si>
  <si>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</si>
  <si>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</si>
  <si>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</si>
  <si>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</si>
  <si>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</si>
  <si>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</si>
  <si>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</si>
  <si>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</si>
  <si>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</si>
  <si>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</si>
  <si>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</si>
  <si>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</si>
  <si>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</si>
  <si>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</si>
  <si>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</si>
  <si>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</si>
  <si>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</si>
  <si>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</si>
  <si>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</si>
  <si>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</si>
  <si>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</si>
  <si>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</si>
  <si>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</si>
  <si>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</si>
  <si>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</si>
  <si>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</si>
  <si>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</si>
  <si>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</si>
  <si>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</si>
  <si>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</si>
  <si>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</si>
  <si>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</si>
  <si>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</si>
  <si>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</si>
  <si>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</si>
  <si>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</si>
  <si>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</si>
  <si>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</si>
  <si>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</si>
  <si>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</si>
  <si>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</si>
  <si>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</si>
  <si>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</si>
  <si>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</si>
  <si>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</si>
  <si>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</si>
  <si>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</si>
  <si>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</si>
  <si>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</si>
  <si>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</si>
  <si>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</si>
  <si>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</si>
  <si>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</si>
  <si>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</si>
  <si>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</si>
  <si>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</si>
  <si>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</si>
  <si>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</si>
  <si>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</si>
  <si>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</si>
  <si>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</si>
  <si>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</si>
  <si>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</si>
  <si>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</si>
  <si>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</si>
  <si>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</si>
  <si>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</si>
  <si>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</si>
  <si>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</si>
  <si>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</si>
  <si>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</si>
  <si>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</si>
  <si>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</si>
  <si>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</si>
  <si>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</si>
  <si>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</si>
  <si>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</si>
  <si>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</si>
  <si>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</si>
  <si>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</si>
  <si>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</si>
  <si>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</si>
  <si>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</si>
  <si>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</si>
  <si>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</si>
  <si>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</si>
  <si>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</si>
  <si>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</si>
  <si>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</si>
  <si>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</si>
  <si>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</si>
  <si>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</si>
  <si>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</si>
  <si>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</si>
  <si>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</si>
  <si>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</si>
  <si>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</si>
  <si>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</si>
  <si>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</si>
  <si>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</si>
  <si>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</si>
  <si>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</si>
  <si>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</si>
  <si>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</si>
  <si>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</si>
  <si>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</si>
  <si>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</si>
  <si>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</si>
  <si>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</si>
  <si>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</si>
  <si>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</si>
  <si>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</si>
  <si>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</si>
  <si>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</si>
  <si>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</si>
  <si>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</si>
  <si>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</si>
  <si>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</si>
  <si>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</si>
  <si>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</si>
  <si>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</si>
  <si>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</si>
  <si>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</si>
  <si>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</si>
  <si>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</si>
  <si>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</si>
  <si>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</si>
  <si>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</si>
  <si>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</si>
  <si>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</si>
  <si>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</si>
  <si>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</si>
  <si>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</si>
  <si>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</si>
  <si>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</si>
  <si>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</si>
  <si>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</si>
  <si>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</si>
  <si>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</si>
  <si>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</si>
  <si>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</si>
  <si>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</si>
  <si>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</si>
  <si>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</si>
  <si>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</si>
  <si>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</si>
  <si>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</si>
  <si>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</si>
  <si>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</si>
  <si>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</si>
  <si>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</si>
  <si>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</si>
  <si>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</si>
  <si>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</si>
  <si>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</si>
  <si>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</si>
  <si>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</si>
  <si>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</si>
  <si>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</si>
  <si>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</si>
  <si>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</si>
  <si>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</si>
  <si>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</si>
  <si>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</si>
  <si>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</si>
  <si>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</si>
  <si>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</si>
  <si>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</si>
  <si>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</si>
  <si>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</si>
  <si>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</si>
  <si>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</si>
  <si>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</si>
  <si>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</si>
  <si>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</si>
  <si>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</si>
  <si>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</si>
  <si>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</si>
  <si>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</si>
  <si>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</si>
  <si>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</si>
  <si>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</si>
  <si>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</si>
  <si>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</si>
  <si>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</si>
  <si>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</si>
  <si>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</si>
  <si>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</si>
  <si>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</si>
  <si>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</si>
  <si>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</si>
  <si>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</si>
  <si>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</si>
  <si>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</si>
  <si>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</si>
  <si>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</si>
  <si>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</si>
  <si>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</si>
  <si>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</si>
  <si>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</si>
  <si>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</si>
  <si>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</si>
  <si>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</si>
  <si>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</si>
  <si>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</si>
  <si>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</si>
  <si>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</si>
  <si>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</si>
  <si>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</si>
  <si>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</si>
  <si>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</si>
  <si>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</si>
  <si>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</si>
  <si>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</si>
  <si>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</si>
  <si>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</si>
  <si>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</si>
  <si>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</si>
  <si>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</si>
  <si>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</si>
  <si>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</si>
  <si>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</si>
  <si>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</si>
  <si>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</si>
  <si>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</si>
  <si>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</si>
  <si>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</si>
  <si>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</si>
  <si>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</si>
  <si>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</si>
  <si>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</si>
  <si>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</si>
  <si>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</si>
  <si>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</si>
  <si>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</si>
  <si>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</si>
  <si>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</si>
  <si>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</si>
  <si>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</si>
  <si>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</si>
  <si>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</si>
  <si>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</si>
  <si>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</si>
  <si>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</si>
  <si>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</si>
  <si>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</si>
  <si>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</si>
  <si>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</si>
  <si>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</si>
  <si>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</si>
  <si>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</si>
  <si>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</si>
  <si>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</si>
  <si>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</si>
  <si>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</si>
  <si>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</si>
  <si>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</si>
  <si>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</si>
  <si>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</si>
  <si>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</si>
  <si>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</si>
  <si>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</si>
  <si>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</si>
  <si>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</si>
  <si>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</si>
  <si>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</si>
  <si>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</si>
  <si>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</si>
  <si>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</si>
  <si>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</si>
  <si>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</si>
  <si>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</si>
  <si>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</si>
  <si>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</si>
  <si>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</si>
  <si>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</si>
  <si>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</si>
  <si>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</si>
  <si>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</si>
  <si>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</si>
  <si>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</si>
  <si>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</si>
  <si>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</si>
  <si>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</si>
  <si>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</si>
  <si>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</si>
  <si>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</si>
  <si>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</si>
  <si>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</si>
  <si>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</si>
  <si>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</si>
  <si>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</si>
  <si>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</si>
  <si>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</si>
  <si>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</si>
  <si>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</si>
  <si>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</si>
  <si>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</si>
  <si>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</si>
  <si>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</si>
  <si>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</si>
  <si>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</si>
  <si>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</si>
  <si>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</si>
  <si>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</si>
  <si>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</si>
  <si>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</si>
  <si>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</si>
  <si>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</si>
  <si>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</si>
  <si>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</si>
  <si>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</si>
  <si>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</si>
  <si>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</si>
  <si>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</si>
  <si>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</si>
  <si>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</si>
  <si>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</si>
  <si>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</si>
  <si>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</si>
  <si>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</si>
  <si>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</si>
  <si>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</si>
  <si>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</si>
  <si>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</si>
  <si>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</si>
  <si>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</si>
  <si>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</si>
  <si>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</si>
  <si>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</si>
  <si>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</si>
  <si>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</si>
  <si>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</si>
  <si>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</si>
  <si>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</si>
  <si>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</si>
  <si>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</si>
  <si>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</si>
  <si>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</si>
  <si>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</si>
  <si>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</si>
  <si>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</si>
  <si>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</si>
  <si>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</si>
  <si>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</si>
  <si>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</si>
  <si>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</si>
  <si>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</si>
  <si>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</si>
  <si>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</si>
  <si>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</si>
  <si>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</si>
  <si>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</si>
  <si>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</si>
  <si>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</si>
  <si>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</si>
  <si>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</si>
  <si>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</si>
  <si>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</si>
  <si>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</si>
  <si>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</si>
  <si>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</si>
  <si>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</si>
  <si>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</si>
  <si>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</si>
  <si>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</si>
  <si>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</si>
  <si>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</si>
  <si>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</si>
  <si>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</si>
  <si>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</si>
  <si>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</si>
  <si>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</si>
  <si>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</si>
  <si>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</si>
  <si>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</si>
  <si>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</si>
  <si>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</si>
  <si>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</si>
  <si>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</si>
  <si>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</si>
  <si>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</si>
  <si>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</si>
  <si>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</si>
  <si>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</si>
  <si>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</si>
  <si>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</si>
  <si>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</si>
  <si>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</si>
  <si>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</si>
  <si>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</si>
  <si>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</si>
  <si>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</si>
  <si>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</si>
  <si>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</si>
  <si>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</si>
  <si>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</si>
  <si>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</si>
  <si>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</si>
  <si>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</si>
  <si>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</si>
  <si>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</si>
  <si>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</si>
  <si>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</si>
  <si>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</si>
  <si>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</si>
  <si>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</si>
  <si>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</si>
  <si>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</si>
  <si>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</si>
  <si>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</si>
  <si>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</si>
  <si>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</si>
  <si>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</si>
  <si>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</si>
  <si>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</si>
  <si>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</si>
  <si>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</si>
  <si>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</si>
  <si>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</si>
  <si>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</si>
  <si>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</si>
  <si>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</si>
  <si>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</si>
  <si>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</si>
  <si>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</si>
  <si>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</si>
  <si>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</si>
  <si>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</si>
  <si>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</si>
  <si>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</si>
  <si>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</si>
  <si>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</si>
  <si>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</si>
  <si>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</si>
  <si>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</si>
  <si>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</si>
  <si>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</si>
  <si>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</si>
  <si>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</si>
  <si>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</si>
  <si>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</si>
  <si>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</si>
  <si>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</si>
  <si>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</si>
  <si>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</si>
  <si>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</si>
  <si>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</si>
  <si>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</si>
  <si>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</si>
  <si>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</si>
  <si>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</si>
  <si>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</si>
  <si>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</si>
  <si>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</si>
  <si>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</si>
  <si>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</si>
  <si>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</si>
  <si>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</si>
  <si>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</si>
  <si>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</si>
  <si>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</si>
  <si>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</si>
  <si>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</si>
  <si>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</si>
  <si>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</si>
  <si>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</si>
  <si>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</si>
  <si>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</si>
  <si>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</si>
  <si>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</si>
  <si>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</si>
  <si>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</si>
  <si>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</si>
  <si>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</si>
  <si>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</si>
  <si>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</si>
  <si>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</si>
  <si>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</si>
  <si>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</si>
  <si>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</si>
  <si>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</si>
  <si>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</si>
  <si>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</si>
  <si>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</si>
  <si>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</si>
  <si>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</si>
  <si>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</si>
  <si>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</si>
  <si>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</si>
  <si>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</si>
  <si>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</si>
  <si>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</si>
  <si>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</si>
  <si>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</si>
  <si>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</si>
  <si>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</si>
  <si>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</si>
  <si>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</si>
  <si>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</si>
  <si>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</si>
  <si>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</si>
  <si>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</si>
  <si>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</si>
  <si>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</si>
  <si>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</si>
  <si>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</si>
  <si>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</si>
  <si>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</si>
  <si>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</si>
  <si>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</si>
  <si>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</si>
  <si>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</si>
  <si>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</si>
  <si>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</si>
  <si>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</si>
  <si>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</si>
  <si>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</si>
  <si>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</si>
  <si>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</si>
  <si>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</si>
  <si>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</si>
  <si>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</si>
  <si>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</si>
  <si>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</si>
  <si>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</si>
  <si>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</si>
  <si>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</si>
  <si>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</si>
  <si>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</si>
  <si>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</si>
  <si>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</si>
  <si>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</si>
  <si>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</si>
  <si>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</si>
  <si>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</si>
  <si>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</si>
  <si>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</si>
  <si>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</si>
  <si>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</si>
  <si>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</si>
  <si>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</si>
  <si>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</si>
  <si>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</si>
  <si>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</si>
  <si>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</si>
  <si>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</si>
  <si>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</si>
  <si>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</si>
  <si>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</si>
  <si>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</si>
  <si>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</si>
  <si>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</si>
  <si>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</si>
  <si>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</si>
  <si>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</si>
  <si>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</si>
  <si>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</si>
  <si>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</si>
  <si>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</si>
  <si>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</si>
  <si>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</si>
  <si>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</si>
  <si>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</si>
  <si>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</si>
  <si>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</si>
  <si>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</si>
  <si>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</si>
  <si>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</si>
  <si>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</si>
  <si>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</si>
  <si>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</si>
  <si>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</si>
  <si>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</si>
  <si>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</si>
  <si>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</si>
  <si>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</si>
  <si>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</si>
  <si>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</si>
  <si>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</si>
  <si>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</si>
  <si>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</si>
  <si>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</si>
  <si>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</si>
  <si>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</si>
  <si>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</si>
  <si>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</si>
  <si>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</si>
  <si>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</si>
  <si>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</si>
  <si>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</si>
  <si>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</si>
  <si>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</si>
  <si>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</si>
  <si>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</si>
  <si>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</si>
  <si>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</si>
  <si>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</si>
  <si>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</si>
  <si>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</si>
  <si>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</si>
  <si>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</si>
  <si>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</si>
  <si>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</si>
  <si>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</si>
  <si>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</si>
  <si>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</si>
  <si>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</si>
  <si>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</si>
  <si>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</si>
  <si>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</si>
  <si>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</si>
  <si>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</si>
  <si>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</si>
  <si>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</si>
  <si>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</si>
  <si>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</si>
  <si>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</si>
  <si>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</si>
  <si>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</si>
  <si>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</si>
  <si>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</si>
  <si>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</si>
  <si>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</si>
  <si>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</si>
  <si>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</si>
  <si>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</si>
  <si>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</si>
  <si>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</si>
  <si>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</si>
  <si>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</si>
  <si>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</si>
  <si>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</si>
  <si>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</si>
  <si>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</si>
  <si>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</si>
  <si>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</si>
  <si>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</si>
  <si>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</si>
  <si>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</si>
  <si>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</si>
  <si>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</si>
  <si>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</si>
  <si>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</si>
  <si>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</si>
  <si>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</si>
  <si>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</si>
  <si>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</si>
  <si>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</si>
  <si>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</si>
  <si>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</si>
  <si>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</si>
  <si>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</si>
  <si>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</si>
  <si>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</si>
  <si>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</si>
  <si>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</si>
  <si>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</si>
  <si>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</si>
  <si>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</si>
  <si>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</si>
  <si>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</si>
  <si>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</si>
  <si>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</si>
  <si>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</si>
  <si>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</si>
  <si>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</si>
  <si>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</si>
  <si>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</si>
  <si>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</si>
  <si>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</si>
  <si>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</si>
  <si>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</si>
  <si>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</si>
  <si>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</si>
  <si>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</si>
  <si>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</si>
  <si>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</si>
  <si>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</si>
  <si>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</si>
  <si>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</si>
  <si>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</si>
  <si>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</si>
  <si>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</si>
  <si>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</si>
  <si>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</si>
  <si>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</si>
  <si>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</si>
  <si>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</si>
  <si>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</si>
  <si>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</si>
  <si>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</si>
  <si>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</si>
  <si>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</si>
  <si>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</si>
  <si>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</si>
  <si>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</si>
  <si>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</si>
  <si>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</si>
  <si>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</si>
  <si>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</si>
  <si>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</si>
  <si>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</si>
  <si>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</si>
  <si>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</si>
  <si>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</si>
  <si>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</si>
  <si>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</si>
  <si>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</si>
  <si>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</si>
  <si>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</si>
  <si>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</si>
  <si>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</si>
  <si>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</si>
  <si>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</si>
  <si>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</si>
  <si>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</si>
  <si>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</si>
  <si>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</si>
  <si>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</si>
  <si>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</si>
  <si>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</si>
  <si>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</si>
  <si>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</si>
  <si>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</si>
  <si>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</si>
  <si>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</si>
  <si>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</si>
  <si>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</si>
  <si>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</si>
  <si>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</si>
  <si>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</si>
  <si>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</si>
  <si>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</si>
  <si>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</si>
  <si>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</si>
  <si>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</si>
  <si>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</si>
  <si>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</si>
  <si>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</si>
  <si>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</si>
  <si>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</si>
  <si>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</si>
  <si>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</si>
  <si>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</si>
  <si>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</si>
  <si>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</si>
  <si>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</si>
  <si>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</si>
  <si>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</si>
  <si>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</si>
  <si>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</si>
  <si>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</si>
  <si>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</si>
  <si>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</si>
  <si>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</si>
  <si>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</si>
  <si>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</si>
  <si>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</si>
  <si>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</si>
  <si>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</si>
  <si>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</si>
  <si>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</si>
  <si>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</si>
  <si>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</si>
  <si>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</si>
  <si>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</si>
  <si>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</si>
  <si>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</si>
  <si>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</si>
  <si>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</si>
  <si>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</si>
  <si>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</si>
  <si>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</si>
  <si>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</si>
  <si>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</si>
  <si>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</si>
  <si>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</si>
  <si>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</si>
  <si>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</si>
  <si>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</si>
  <si>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</si>
  <si>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</si>
  <si>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</si>
  <si>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</si>
  <si>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</si>
  <si>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</si>
  <si>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</si>
  <si>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</si>
  <si>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</si>
  <si>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</si>
  <si>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</si>
  <si>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</si>
  <si>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</si>
  <si>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</si>
  <si>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</si>
  <si>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</si>
  <si>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</si>
  <si>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</si>
  <si>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</si>
  <si>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</si>
  <si>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</si>
  <si>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</si>
  <si>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</si>
  <si>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</si>
  <si>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</si>
  <si>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</si>
  <si>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</si>
  <si>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</si>
  <si>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</si>
  <si>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</si>
  <si>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</si>
  <si>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</si>
  <si>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</si>
  <si>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</si>
  <si>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</si>
  <si>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</si>
  <si>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</si>
  <si>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</si>
  <si>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</si>
  <si>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</si>
  <si>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</si>
  <si>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</si>
  <si>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</si>
  <si>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</si>
  <si>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</si>
  <si>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</si>
  <si>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</si>
  <si>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</si>
  <si>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</si>
  <si>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</si>
  <si>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</si>
  <si>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</si>
  <si>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</si>
  <si>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</si>
  <si>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</si>
  <si>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</si>
  <si>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</si>
  <si>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</si>
  <si>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</si>
  <si>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</si>
  <si>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</si>
  <si>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</si>
  <si>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</si>
  <si>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</si>
  <si>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</si>
  <si>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</si>
  <si>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</si>
  <si>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</si>
  <si>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</si>
  <si>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</si>
  <si>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</si>
  <si>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</si>
  <si>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</si>
  <si>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</si>
  <si>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</si>
  <si>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</si>
  <si>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</si>
  <si>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</si>
  <si>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</si>
  <si>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</si>
  <si>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</si>
  <si>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</si>
  <si>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</si>
  <si>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</si>
  <si>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</si>
  <si>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</si>
  <si>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</si>
  <si>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</si>
  <si>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</si>
  <si>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</si>
  <si>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</si>
  <si>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</si>
  <si>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</si>
  <si>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</si>
  <si>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</si>
  <si>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</si>
  <si>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</si>
  <si>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</si>
  <si>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</si>
  <si>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</si>
  <si>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</si>
  <si>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</si>
  <si>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</si>
  <si>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</si>
  <si>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</si>
  <si>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</si>
  <si>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</si>
  <si>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</si>
  <si>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</si>
  <si>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</si>
  <si>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</si>
  <si>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</si>
  <si>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</si>
  <si>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</si>
  <si>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</si>
  <si>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</si>
  <si>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</si>
  <si>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</si>
  <si>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</si>
  <si>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</si>
  <si>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</si>
  <si>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</si>
  <si>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</si>
  <si>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</si>
  <si>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</si>
  <si>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</si>
  <si>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</si>
  <si>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</si>
  <si>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</si>
  <si>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</si>
  <si>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</si>
  <si>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</si>
  <si>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</si>
  <si>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</si>
  <si>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</si>
  <si>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</si>
  <si>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</si>
  <si>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</si>
  <si>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</si>
  <si>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</si>
  <si>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</si>
  <si>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</si>
  <si>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</si>
  <si>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</si>
  <si>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</si>
  <si>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</si>
  <si>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</si>
  <si>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</si>
  <si>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</si>
  <si>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</si>
  <si>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</si>
  <si>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</si>
  <si>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</si>
  <si>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</si>
  <si>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</si>
  <si>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</si>
  <si>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</si>
  <si>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</si>
  <si>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</si>
  <si>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</si>
  <si>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</si>
  <si>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</si>
  <si>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</si>
  <si>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</si>
  <si>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</si>
  <si>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</si>
  <si>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</si>
  <si>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</si>
  <si>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</si>
  <si>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</si>
  <si>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</si>
  <si>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</si>
  <si>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</si>
  <si>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</si>
  <si>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</si>
  <si>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</si>
  <si>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</si>
  <si>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</si>
  <si>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</si>
  <si>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</si>
  <si>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</si>
  <si>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</si>
  <si>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</si>
  <si>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</si>
  <si>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</si>
  <si>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</si>
  <si>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</si>
  <si>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</si>
  <si>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</si>
  <si>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</si>
  <si>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</si>
  <si>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</si>
  <si>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</si>
  <si>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</si>
  <si>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</si>
  <si>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</si>
  <si>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</si>
  <si>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</si>
  <si>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</si>
  <si>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</si>
  <si>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</si>
  <si>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</si>
  <si>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</si>
  <si>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</si>
  <si>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</si>
  <si>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</si>
  <si>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</si>
  <si>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</si>
  <si>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</si>
  <si>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</si>
  <si>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</si>
  <si>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</si>
  <si>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</si>
  <si>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</si>
  <si>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</si>
  <si>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</si>
  <si>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</si>
  <si>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</si>
  <si>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</si>
  <si>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</si>
  <si>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</si>
  <si>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</si>
  <si>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</si>
  <si>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</si>
  <si>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</si>
  <si>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</si>
  <si>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</si>
  <si>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</si>
  <si>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</si>
  <si>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</si>
  <si>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</si>
  <si>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</si>
  <si>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</si>
  <si>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</si>
  <si>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</si>
  <si>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</si>
  <si>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</si>
  <si>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</si>
  <si>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</si>
  <si>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</si>
  <si>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</si>
  <si>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</si>
  <si>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</si>
  <si>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</si>
  <si>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</si>
  <si>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</si>
  <si>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</si>
  <si>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</si>
  <si>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</si>
  <si>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</si>
  <si>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</si>
  <si>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</si>
  <si>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</si>
  <si>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</si>
  <si>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</si>
  <si>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</si>
  <si>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</si>
  <si>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</si>
  <si>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</si>
  <si>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</si>
  <si>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</si>
  <si>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</si>
  <si>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</si>
  <si>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</si>
  <si>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</si>
  <si>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</si>
  <si>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</si>
  <si>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</si>
  <si>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</si>
  <si>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</si>
  <si>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</si>
  <si>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</si>
  <si>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</si>
  <si>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</si>
  <si>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</si>
  <si>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</si>
  <si>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</si>
  <si>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</si>
  <si>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</si>
  <si>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</si>
  <si>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</si>
  <si>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</si>
  <si>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</si>
  <si>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</si>
  <si>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</si>
  <si>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</si>
  <si>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</si>
  <si>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</si>
  <si>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</si>
  <si>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</si>
  <si>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</si>
  <si>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</si>
  <si>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</si>
  <si>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</si>
  <si>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</si>
  <si>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</si>
  <si>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</si>
  <si>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</si>
  <si>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</si>
  <si>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</si>
  <si>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</si>
  <si>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</si>
  <si>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</si>
  <si>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</si>
  <si>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</si>
  <si>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</si>
  <si>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</si>
  <si>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</si>
  <si>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</si>
  <si>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</si>
  <si>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</si>
  <si>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</si>
  <si>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</si>
  <si>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</si>
  <si>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</si>
  <si>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</si>
  <si>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</si>
  <si>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</si>
  <si>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</si>
  <si>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</si>
  <si>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</si>
  <si>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</si>
  <si>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</si>
  <si>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</si>
  <si>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</si>
  <si>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</si>
  <si>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</si>
  <si>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</si>
  <si>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</si>
  <si>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</si>
  <si>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</si>
  <si>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</si>
  <si>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</si>
  <si>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</si>
  <si>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</si>
  <si>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</si>
  <si>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</si>
  <si>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</si>
  <si>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</si>
  <si>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</si>
  <si>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</si>
  <si>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</si>
  <si>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</si>
  <si>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</si>
  <si>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</si>
  <si>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</si>
  <si>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</si>
  <si>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</si>
  <si>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</si>
  <si>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</si>
  <si>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</si>
  <si>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</si>
  <si>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</si>
  <si>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</si>
  <si>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</si>
  <si>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</si>
  <si>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</si>
  <si>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</si>
  <si>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</si>
  <si>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</si>
  <si>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</si>
  <si>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</si>
  <si>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</si>
  <si>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</si>
  <si>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</si>
  <si>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</si>
  <si>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</si>
  <si>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</si>
  <si>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</si>
  <si>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</si>
  <si>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</si>
  <si>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</si>
  <si>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</si>
  <si>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</si>
  <si>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</si>
  <si>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</si>
  <si>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</si>
  <si>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</si>
  <si>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</si>
  <si>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</si>
  <si>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</si>
  <si>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</si>
  <si>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</si>
  <si>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</si>
  <si>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</si>
  <si>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</si>
  <si>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</si>
  <si>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</si>
  <si>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</si>
  <si>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</si>
  <si>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</si>
  <si>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</si>
  <si>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</si>
  <si>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</si>
  <si>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</si>
  <si>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</si>
  <si>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</si>
  <si>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</si>
  <si>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</si>
  <si>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</si>
  <si>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</si>
  <si>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</si>
  <si>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</si>
  <si>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</si>
  <si>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</si>
  <si>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</si>
  <si>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</si>
  <si>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</si>
  <si>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</si>
  <si>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</si>
  <si>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</si>
  <si>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</si>
  <si>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</si>
  <si>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</si>
  <si>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</si>
  <si>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</si>
  <si>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</si>
  <si>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</si>
  <si>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</si>
  <si>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</si>
  <si>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</si>
  <si>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</si>
  <si>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</si>
  <si>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</si>
  <si>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</si>
  <si>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</si>
  <si>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</si>
  <si>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</si>
  <si>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</si>
  <si>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</si>
  <si>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</si>
  <si>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</si>
  <si>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</si>
  <si>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</si>
  <si>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</si>
  <si>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</si>
  <si>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</si>
  <si>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</si>
  <si>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</si>
  <si>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</si>
  <si>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</si>
  <si>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</si>
  <si>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</si>
  <si>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</si>
  <si>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</si>
  <si>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</si>
  <si>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</si>
  <si>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</si>
  <si>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</si>
  <si>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</si>
  <si>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</si>
  <si>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</si>
  <si>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</si>
  <si>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</si>
  <si>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</si>
  <si>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</si>
  <si>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</si>
  <si>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</si>
  <si>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</si>
  <si>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</si>
  <si>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</si>
  <si>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</si>
  <si>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</si>
  <si>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</si>
  <si>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</si>
  <si>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</si>
  <si>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</si>
  <si>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</si>
  <si>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</si>
  <si>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</si>
  <si>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</si>
  <si>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</si>
  <si>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</si>
  <si>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</si>
  <si>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</si>
  <si>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</si>
  <si>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</si>
  <si>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</si>
  <si>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</si>
  <si>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</si>
  <si>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</si>
  <si>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</si>
  <si>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</si>
  <si>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</si>
  <si>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</si>
  <si>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</si>
  <si>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</si>
  <si>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</si>
  <si>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</si>
  <si>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</si>
  <si>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</si>
  <si>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</si>
  <si>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</si>
  <si>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</si>
  <si>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</si>
  <si>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</si>
  <si>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</si>
  <si>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</si>
  <si>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</si>
  <si>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</si>
  <si>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</si>
  <si>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</si>
  <si>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</si>
  <si>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</si>
  <si>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</si>
  <si>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</si>
  <si>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</si>
  <si>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</si>
  <si>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</si>
  <si>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</si>
  <si>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</si>
  <si>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</si>
  <si>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</si>
  <si>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</si>
  <si>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</si>
  <si>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</si>
  <si>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</si>
  <si>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</si>
  <si>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</si>
  <si>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</si>
  <si>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</si>
  <si>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</si>
  <si>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</si>
  <si>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</si>
  <si>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</si>
  <si>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</si>
  <si>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</si>
  <si>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</si>
  <si>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</si>
  <si>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</si>
  <si>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</si>
  <si>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</si>
  <si>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</si>
  <si>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</si>
  <si>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</si>
  <si>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</si>
  <si>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</si>
  <si>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</si>
  <si>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</si>
  <si>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</si>
  <si>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</si>
  <si>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</si>
  <si>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</si>
  <si>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</si>
  <si>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</si>
  <si>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</si>
  <si>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</si>
  <si>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</si>
  <si>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</si>
  <si>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</si>
  <si>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</si>
  <si>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</si>
  <si>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</si>
  <si>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</si>
  <si>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</si>
  <si>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</si>
  <si>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</si>
  <si>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</si>
  <si>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</si>
  <si>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</si>
  <si>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</si>
  <si>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</si>
  <si>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</si>
  <si>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</si>
  <si>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</si>
  <si>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</si>
  <si>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</si>
  <si>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</si>
  <si>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</si>
  <si>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</si>
  <si>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</si>
  <si>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</si>
  <si>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</si>
  <si>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</si>
  <si>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</si>
  <si>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</si>
  <si>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</si>
  <si>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</si>
  <si>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</si>
  <si>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</si>
  <si>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</si>
  <si>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</si>
  <si>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</si>
  <si>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</si>
  <si>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</si>
  <si>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</si>
  <si>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</si>
  <si>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</si>
  <si>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</si>
  <si>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</si>
  <si>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</si>
  <si>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</si>
  <si>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</si>
  <si>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</si>
  <si>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</si>
  <si>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</si>
  <si>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</si>
  <si>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</si>
  <si>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</si>
  <si>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</si>
  <si>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</si>
  <si>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</si>
  <si>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</si>
  <si>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</si>
  <si>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</si>
  <si>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</si>
  <si>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</si>
  <si>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</si>
  <si>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</si>
  <si>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</si>
  <si>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</si>
  <si>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</si>
  <si>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</si>
  <si>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</si>
  <si>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</si>
  <si>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</si>
  <si>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</si>
  <si>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</si>
  <si>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</si>
  <si>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</si>
  <si>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</si>
  <si>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</si>
  <si>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</si>
  <si>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</si>
  <si>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</si>
  <si>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</si>
  <si>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</si>
  <si>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</si>
  <si>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</si>
  <si>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</si>
  <si>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</si>
  <si>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</si>
  <si>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</si>
  <si>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</si>
  <si>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</si>
  <si>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</si>
  <si>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</si>
  <si>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</si>
  <si>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</si>
  <si>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</si>
  <si>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</si>
  <si>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</si>
  <si>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</si>
  <si>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</si>
  <si>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</si>
  <si>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</si>
  <si>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</si>
  <si>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</si>
  <si>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</si>
  <si>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</si>
  <si>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</si>
  <si>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</si>
  <si>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</si>
  <si>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</si>
  <si>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</si>
  <si>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</si>
  <si>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</si>
  <si>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</si>
  <si>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</si>
  <si>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</si>
  <si>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</si>
  <si>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</si>
  <si>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</si>
  <si>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</si>
  <si>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</si>
  <si>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</si>
  <si>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</si>
  <si>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</si>
  <si>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</si>
  <si>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</si>
  <si>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</si>
  <si>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</si>
  <si>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</si>
  <si>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</si>
  <si>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</si>
  <si>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</si>
  <si>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</si>
  <si>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</si>
  <si>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</si>
  <si>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</si>
  <si>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</si>
  <si>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</si>
  <si>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</si>
  <si>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</si>
  <si>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</si>
  <si>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</si>
  <si>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</si>
  <si>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</si>
  <si>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</si>
  <si>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</si>
  <si>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</si>
  <si>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</si>
  <si>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</si>
  <si>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</si>
  <si>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</si>
  <si>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</si>
  <si>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</si>
  <si>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</si>
  <si>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</si>
  <si>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</si>
  <si>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</si>
  <si>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</si>
  <si>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</si>
  <si>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</si>
  <si>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</si>
  <si>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</si>
  <si>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</si>
  <si>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</si>
  <si>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</si>
  <si>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</si>
  <si>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</si>
  <si>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</si>
  <si>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</si>
  <si>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</si>
  <si>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</si>
  <si>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</si>
  <si>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</si>
  <si>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</si>
  <si>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</si>
  <si>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</si>
  <si>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</si>
  <si>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</si>
  <si>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</si>
  <si>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</si>
  <si>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</si>
  <si>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</si>
  <si>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</si>
  <si>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</si>
  <si>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</si>
  <si>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</si>
  <si>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</si>
  <si>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</si>
  <si>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</si>
  <si>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</si>
  <si>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</si>
  <si>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</si>
  <si>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</si>
  <si>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</si>
  <si>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</si>
  <si>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</si>
  <si>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</si>
  <si>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</si>
  <si>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</si>
  <si>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</si>
  <si>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</si>
  <si>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</si>
  <si>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</si>
  <si>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</si>
  <si>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</si>
  <si>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</si>
  <si>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</si>
  <si>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</si>
  <si>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</si>
  <si>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</si>
  <si>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</si>
  <si>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</si>
  <si>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</si>
  <si>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</si>
  <si>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</si>
  <si>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</si>
  <si>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</si>
  <si>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</si>
  <si>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</si>
  <si>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</si>
  <si>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</si>
  <si>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</si>
  <si>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</si>
  <si>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</si>
  <si>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</si>
  <si>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</si>
  <si>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</si>
  <si>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</si>
  <si>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</si>
  <si>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</si>
  <si>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</si>
  <si>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</si>
  <si>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</si>
  <si>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</si>
  <si>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</si>
  <si>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</si>
  <si>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</si>
  <si>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</si>
  <si>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</si>
  <si>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</si>
  <si>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</si>
  <si>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</si>
  <si>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</si>
  <si>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</si>
  <si>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</si>
  <si>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</si>
  <si>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</si>
  <si>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</si>
  <si>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</si>
  <si>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</si>
  <si>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</si>
  <si>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</si>
  <si>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</si>
  <si>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</si>
  <si>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</si>
  <si>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</si>
  <si>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</si>
  <si>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</si>
  <si>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</si>
  <si>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</si>
  <si>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</si>
  <si>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</si>
  <si>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</si>
  <si>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</si>
  <si>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</si>
  <si>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</si>
  <si>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</si>
  <si>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</si>
  <si>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</si>
  <si>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</si>
  <si>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</si>
  <si>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</si>
  <si>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</si>
  <si>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</si>
  <si>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</si>
  <si>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</si>
  <si>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</si>
  <si>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</si>
  <si>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</si>
  <si>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</si>
  <si>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</si>
  <si>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</si>
  <si>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</si>
  <si>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</si>
  <si>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</si>
  <si>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</si>
  <si>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</si>
  <si>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</si>
  <si>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</si>
  <si>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</si>
  <si>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</si>
  <si>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</si>
  <si>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</si>
  <si>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</si>
  <si>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</si>
  <si>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</si>
  <si>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</si>
  <si>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</si>
  <si>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</si>
  <si>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</si>
  <si>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</si>
  <si>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</si>
  <si>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</si>
  <si>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</si>
  <si>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</si>
  <si>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</si>
  <si>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</si>
  <si>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</si>
  <si>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</si>
  <si>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</si>
  <si>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</si>
  <si>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</si>
  <si>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</si>
  <si>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</si>
  <si>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</si>
  <si>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</si>
  <si>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</si>
  <si>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</si>
  <si>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</si>
  <si>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</si>
  <si>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</si>
  <si>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</si>
  <si>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</si>
  <si>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</si>
  <si>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</si>
  <si>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</si>
  <si>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</si>
  <si>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</si>
  <si>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</si>
  <si>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</si>
  <si>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</si>
  <si>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</si>
  <si>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</si>
  <si>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</si>
  <si>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</si>
  <si>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</si>
  <si>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</si>
  <si>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</si>
  <si>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</si>
  <si>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</si>
  <si>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</si>
  <si>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</si>
  <si>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</si>
  <si>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</si>
  <si>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</si>
  <si>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</si>
  <si>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</si>
  <si>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</si>
  <si>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</si>
  <si>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</si>
  <si>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</si>
  <si>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</si>
  <si>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</si>
  <si>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</si>
  <si>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</si>
  <si>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</si>
  <si>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</si>
  <si>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</si>
  <si>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</si>
  <si>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</si>
  <si>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</si>
  <si>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</si>
  <si>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</si>
  <si>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</si>
  <si>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</si>
  <si>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</si>
  <si>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</si>
  <si>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</si>
  <si>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</si>
  <si>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</si>
  <si>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</si>
  <si>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</si>
  <si>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</si>
  <si>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</si>
  <si>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</si>
  <si>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</si>
  <si>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</si>
  <si>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</si>
  <si>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</si>
  <si>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</si>
  <si>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</si>
  <si>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</si>
  <si>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</si>
  <si>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</si>
  <si>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</si>
  <si>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</si>
  <si>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</si>
  <si>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</si>
  <si>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</si>
  <si>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</si>
  <si>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</si>
  <si>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</si>
  <si>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</si>
  <si>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</si>
  <si>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</si>
  <si>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</si>
  <si>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</si>
  <si>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</si>
  <si>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</si>
  <si>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</si>
  <si>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</si>
  <si>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</si>
  <si>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</si>
  <si>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</si>
  <si>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</si>
  <si>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</si>
  <si>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</si>
  <si>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</si>
  <si>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</si>
  <si>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</si>
  <si>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</si>
  <si>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</si>
  <si>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</si>
  <si>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</si>
  <si>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</si>
  <si>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</si>
  <si>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</si>
  <si>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</si>
  <si>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</si>
  <si>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</si>
  <si>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</si>
  <si>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</si>
  <si>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</si>
  <si>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</si>
  <si>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</si>
  <si>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</si>
  <si>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</si>
  <si>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</si>
  <si>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</si>
  <si>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</si>
  <si>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</si>
  <si>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</si>
  <si>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</si>
  <si>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</si>
  <si>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</si>
  <si>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</si>
  <si>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</si>
  <si>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</si>
  <si>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</si>
  <si>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</si>
  <si>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</si>
  <si>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</si>
  <si>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</si>
  <si>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</si>
  <si>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</si>
  <si>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</si>
  <si>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</si>
  <si>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</si>
  <si>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</si>
  <si>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</si>
  <si>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</si>
  <si>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</si>
  <si>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</si>
  <si>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</si>
  <si>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</si>
  <si>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</si>
  <si>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</si>
  <si>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</si>
  <si>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</si>
  <si>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</si>
  <si>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</si>
  <si>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</si>
  <si>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</si>
  <si>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</si>
  <si>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</si>
  <si>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</si>
  <si>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</si>
  <si>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</si>
  <si>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</si>
  <si>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</si>
  <si>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</si>
  <si>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</si>
  <si>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</si>
  <si>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</si>
  <si>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</si>
  <si>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</si>
  <si>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</si>
  <si>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</si>
  <si>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</si>
  <si>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</si>
  <si>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</si>
  <si>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</si>
  <si>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</si>
  <si>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</si>
  <si>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</si>
  <si>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</si>
  <si>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</si>
  <si>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</si>
  <si>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</si>
  <si>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</si>
  <si>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</si>
  <si>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</si>
  <si>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</si>
  <si>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</si>
  <si>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</si>
  <si>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</si>
  <si>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</si>
  <si>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</si>
  <si>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</si>
  <si>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</si>
  <si>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</si>
  <si>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</si>
  <si>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</si>
  <si>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</si>
  <si>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</si>
  <si>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</si>
  <si>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</si>
  <si>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</si>
  <si>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</si>
  <si>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</si>
  <si>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</si>
  <si>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</si>
  <si>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</si>
  <si>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</si>
  <si>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</si>
  <si>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</si>
  <si>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</si>
  <si>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</si>
  <si>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</si>
  <si>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</si>
  <si>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TT-20251119-02139 / no pcm</t>
  </si>
  <si>
    <t>site down again , 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</si>
  <si>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</si>
  <si>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</si>
  <si>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</si>
  <si>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</si>
  <si>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</si>
  <si>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</si>
  <si>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</si>
  <si>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</si>
  <si>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</si>
  <si>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</si>
  <si>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</si>
  <si>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</si>
  <si>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</si>
  <si>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</si>
  <si>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</si>
  <si>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</si>
  <si>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</si>
  <si>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</si>
  <si>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</si>
  <si>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</si>
  <si>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</si>
  <si>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</si>
  <si>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</si>
  <si>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</si>
  <si>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</si>
  <si>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</si>
  <si>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</si>
  <si>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</si>
  <si>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</si>
  <si>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</si>
  <si>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</si>
  <si>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</si>
  <si>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</si>
  <si>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</si>
  <si>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</si>
  <si>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</si>
  <si>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</si>
  <si>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</si>
  <si>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</si>
  <si>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</si>
  <si>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</si>
  <si>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</si>
  <si>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</si>
  <si>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</si>
  <si>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</si>
  <si>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</si>
  <si>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</si>
  <si>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</si>
  <si>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</si>
  <si>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</si>
  <si>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</si>
  <si>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</si>
  <si>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</si>
  <si>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</si>
  <si>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</si>
  <si>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</si>
  <si>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</si>
  <si>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</si>
  <si>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</si>
  <si>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</si>
  <si>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</si>
  <si>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</si>
  <si>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</si>
  <si>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</si>
  <si>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</si>
  <si>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</si>
  <si>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</si>
  <si>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</si>
  <si>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</si>
  <si>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</si>
  <si>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</si>
  <si>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</si>
  <si>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</si>
  <si>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</si>
  <si>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</si>
  <si>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</si>
  <si>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</si>
  <si>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</si>
  <si>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</si>
  <si>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</si>
  <si>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</si>
  <si>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</si>
  <si>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</si>
  <si>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</si>
  <si>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</si>
  <si>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PCM-20251120-00000850</t>
  </si>
  <si>
    <t xml:space="preserve">ETA 60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</si>
  <si>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</si>
  <si>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</si>
  <si>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</si>
  <si>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</si>
  <si>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</si>
  <si>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</si>
  <si>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</si>
  <si>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</si>
  <si>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</si>
  <si>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</si>
  <si>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</si>
  <si>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</si>
  <si>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</si>
  <si>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</si>
  <si>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</si>
  <si>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</si>
  <si>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</si>
  <si>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PCM-20251120-00000841</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</si>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</sst>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58" ca="1" si="0">IFERROR(NOW()-F2,"-")</f>
        <v>318.48834780092875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33" t="s">
        <v>2199</v>
      </c>
      <c r="E3" s="136" t="s">
        <v>39021</v>
      </c>
      <c r="F3" s="137"/>
      <c r="G3" s="138">
        <f t="shared" ca="1" si="0"/>
        <v>45981.436773726855</v>
      </c>
      <c r="H3" s="137">
        <v>45981.338564814818</v>
      </c>
      <c r="I3" s="135" t="str">
        <f>IFERROR(VLOOKUP(D3,DB!A:F,6,0),"")</f>
        <v>SCECO</v>
      </c>
      <c r="J3" s="135" t="str">
        <f>IFERROR(VLOOKUP(D3,DB!A:G,7,0),"")</f>
        <v>Vandalized</v>
      </c>
      <c r="K3" s="139" t="s">
        <v>39024</v>
      </c>
      <c r="L3" s="140" t="str">
        <f>IFERROR(VLOOKUP(D3,DB!A:I,9,0),"")</f>
        <v>Zain</v>
      </c>
    </row>
    <row r="4" spans="1:15" ht="15" customHeight="1">
      <c r="A4" s="134"/>
      <c r="B4" s="135" t="str">
        <f>IFERROR(VLOOKUP(D4,DB!A:K,11,0),"")</f>
        <v/>
      </c>
      <c r="C4" s="135"/>
      <c r="D4" s="133"/>
      <c r="E4" s="136"/>
      <c r="F4" s="137"/>
      <c r="G4" s="138">
        <f t="shared" ca="1" si="0"/>
        <v>45981.436773726855</v>
      </c>
      <c r="H4" s="137"/>
      <c r="I4" s="135" t="str">
        <f>IFERROR(VLOOKUP(D4,DB!A:F,6,0),"")</f>
        <v/>
      </c>
      <c r="J4" s="135" t="str">
        <f>IFERROR(VLOOKUP(D4,DB!A:G,7,0),"")</f>
        <v/>
      </c>
      <c r="K4" s="139"/>
      <c r="L4" s="140" t="str">
        <f>IFERROR(VLOOKUP(D4,DB!A:I,9,0),"")</f>
        <v/>
      </c>
    </row>
    <row r="5" spans="1:15" ht="15" customHeight="1">
      <c r="A5" s="134"/>
      <c r="B5" s="135" t="str">
        <f>IFERROR(VLOOKUP(D5,DB!A:K,11,0),"")</f>
        <v/>
      </c>
      <c r="C5" s="135"/>
      <c r="D5" s="133"/>
      <c r="E5" s="136"/>
      <c r="F5" s="137"/>
      <c r="G5" s="138">
        <f t="shared" ca="1" si="0"/>
        <v>45981.436773726855</v>
      </c>
      <c r="H5" s="137"/>
      <c r="I5" s="135" t="str">
        <f>IFERROR(VLOOKUP(D5,DB!A:F,6,0),"")</f>
        <v/>
      </c>
      <c r="J5" s="135" t="str">
        <f>IFERROR(VLOOKUP(D5,DB!A:G,7,0),"")</f>
        <v/>
      </c>
      <c r="K5" s="139"/>
      <c r="L5" s="140" t="str">
        <f>IFERROR(VLOOKUP(D5,DB!A:I,9,0),"")</f>
        <v/>
      </c>
    </row>
    <row r="6" spans="1:15" ht="15" customHeight="1">
      <c r="A6" s="134"/>
      <c r="B6" s="135" t="str">
        <f>IFERROR(VLOOKUP(D6,DB!A:K,11,0),"")</f>
        <v/>
      </c>
      <c r="C6" s="135"/>
      <c r="D6" s="133"/>
      <c r="E6" s="136"/>
      <c r="F6" s="137"/>
      <c r="G6" s="138">
        <f t="shared" ca="1" si="0"/>
        <v>45981.436773726855</v>
      </c>
      <c r="H6" s="137"/>
      <c r="I6" s="135" t="str">
        <f>IFERROR(VLOOKUP(D6,DB!A:F,6,0),"")</f>
        <v/>
      </c>
      <c r="J6" s="135" t="str">
        <f>IFERROR(VLOOKUP(D6,DB!A:G,7,0),"")</f>
        <v/>
      </c>
      <c r="K6" s="139"/>
      <c r="L6" s="140" t="str">
        <f>IFERROR(VLOOKUP(D6,DB!A:I,9,0),"")</f>
        <v/>
      </c>
    </row>
    <row r="7" spans="1:15" ht="15" customHeight="1">
      <c r="A7" s="134"/>
      <c r="B7" s="135" t="str">
        <f>IFERROR(VLOOKUP(D7,DB!A:K,11,0),"")</f>
        <v/>
      </c>
      <c r="C7" s="135"/>
      <c r="D7" s="133"/>
      <c r="E7" s="136"/>
      <c r="F7" s="137"/>
      <c r="G7" s="138">
        <f t="shared" ca="1" si="0"/>
        <v>45981.436773726855</v>
      </c>
      <c r="H7" s="137"/>
      <c r="I7" s="135" t="str">
        <f>IFERROR(VLOOKUP(D7,DB!A:F,6,0),"")</f>
        <v/>
      </c>
      <c r="J7" s="135" t="str">
        <f>IFERROR(VLOOKUP(D7,DB!A:G,7,0),"")</f>
        <v/>
      </c>
      <c r="K7" s="139"/>
      <c r="L7" s="140" t="str">
        <f>IFERROR(VLOOKUP(D7,DB!A:I,9,0),"")</f>
        <v/>
      </c>
    </row>
    <row r="8" spans="1:15" ht="15" customHeight="1">
      <c r="A8" s="134"/>
      <c r="B8" s="135" t="str">
        <f>IFERROR(VLOOKUP(D8,DB!A:K,11,0),"")</f>
        <v/>
      </c>
      <c r="C8" s="135"/>
      <c r="D8" s="133"/>
      <c r="E8" s="136"/>
      <c r="F8" s="137"/>
      <c r="G8" s="138">
        <f t="shared" ca="1" si="0"/>
        <v>45981.436773726855</v>
      </c>
      <c r="H8" s="137"/>
      <c r="I8" s="135" t="str">
        <f>IFERROR(VLOOKUP(D8,DB!A:F,6,0),"")</f>
        <v/>
      </c>
      <c r="J8" s="135" t="str">
        <f>IFERROR(VLOOKUP(D8,DB!A:G,7,0),"")</f>
        <v/>
      </c>
      <c r="K8" s="139"/>
      <c r="L8" s="140" t="str">
        <f>IFERROR(VLOOKUP(D8,DB!A:I,9,0),"")</f>
        <v/>
      </c>
    </row>
    <row r="9" spans="1:15" ht="15" customHeight="1">
      <c r="A9" s="134"/>
      <c r="B9" s="135" t="str">
        <f>IFERROR(VLOOKUP(D9,DB!A:K,11,0),"")</f>
        <v/>
      </c>
      <c r="C9" s="135"/>
      <c r="D9" s="133"/>
      <c r="E9" s="136"/>
      <c r="F9" s="137"/>
      <c r="G9" s="138">
        <f t="shared" ca="1" si="0"/>
        <v>45981.436773726855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3"/>
      <c r="E10" s="136"/>
      <c r="F10" s="137"/>
      <c r="G10" s="138">
        <f t="shared" ca="1" si="0"/>
        <v>45981.436773726855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3"/>
      <c r="E11" s="136"/>
      <c r="F11" s="137"/>
      <c r="G11" s="138">
        <f t="shared" ca="1" si="0"/>
        <v>45981.436773726855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33"/>
      <c r="E12" s="136"/>
      <c r="F12" s="137"/>
      <c r="G12" s="138">
        <f t="shared" ca="1" si="0"/>
        <v>45981.436773726855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33"/>
      <c r="E13" s="136"/>
      <c r="F13" s="137"/>
      <c r="G13" s="138">
        <f t="shared" ca="1" si="0"/>
        <v>45981.436773726855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3"/>
      <c r="E14" s="136"/>
      <c r="F14" s="137"/>
      <c r="G14" s="138">
        <f t="shared" ca="1" si="0"/>
        <v>45981.436773726855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3"/>
      <c r="E15" s="136"/>
      <c r="F15" s="137"/>
      <c r="G15" s="138">
        <f t="shared" ca="1" si="0"/>
        <v>45981.436773726855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3"/>
      <c r="E16" s="136"/>
      <c r="F16" s="137"/>
      <c r="G16" s="138">
        <f t="shared" ca="1" si="0"/>
        <v>45981.436773726855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3"/>
      <c r="E17" s="136"/>
      <c r="F17" s="137"/>
      <c r="G17" s="138">
        <f t="shared" ca="1" si="0"/>
        <v>45981.436773726855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3"/>
      <c r="E18" s="136"/>
      <c r="F18" s="137"/>
      <c r="G18" s="138">
        <f t="shared" ca="1" si="0"/>
        <v>45981.436773726855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3"/>
      <c r="E19" s="136"/>
      <c r="F19" s="137"/>
      <c r="G19" s="138">
        <f t="shared" ca="1" si="0"/>
        <v>45981.436773726855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3"/>
      <c r="E20" s="136"/>
      <c r="F20" s="137"/>
      <c r="G20" s="138">
        <f t="shared" ca="1" si="0"/>
        <v>45981.436773726855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3"/>
      <c r="E21" s="136"/>
      <c r="F21" s="137"/>
      <c r="G21" s="138">
        <f t="shared" ca="1" si="0"/>
        <v>45981.436773726855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3"/>
      <c r="E22" s="136"/>
      <c r="F22" s="137"/>
      <c r="G22" s="138">
        <f t="shared" ca="1" si="0"/>
        <v>45981.436773726855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3"/>
      <c r="E23" s="136"/>
      <c r="F23" s="137"/>
      <c r="G23" s="138">
        <f t="shared" ca="1" si="0"/>
        <v>45981.436773726855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3"/>
      <c r="E24" s="136"/>
      <c r="F24" s="137"/>
      <c r="G24" s="138">
        <f t="shared" ca="1" si="0"/>
        <v>45981.436773726855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3"/>
      <c r="E25" s="136"/>
      <c r="F25" s="137"/>
      <c r="G25" s="138">
        <f t="shared" ca="1" si="0"/>
        <v>45981.436773726855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3"/>
      <c r="E26" s="136"/>
      <c r="F26" s="137"/>
      <c r="G26" s="138">
        <f t="shared" ca="1" si="0"/>
        <v>45981.436773726855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3"/>
      <c r="E27" s="136"/>
      <c r="F27" s="137"/>
      <c r="G27" s="138">
        <f t="shared" ca="1" si="0"/>
        <v>45981.436773726855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3"/>
      <c r="E28" s="136"/>
      <c r="F28" s="137"/>
      <c r="G28" s="138">
        <f t="shared" ca="1" si="0"/>
        <v>45981.436773726855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3"/>
      <c r="E29" s="136"/>
      <c r="F29" s="137"/>
      <c r="G29" s="138">
        <f t="shared" ca="1" si="0"/>
        <v>45981.436773726855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3"/>
      <c r="E30" s="136"/>
      <c r="F30" s="137"/>
      <c r="G30" s="138">
        <f t="shared" ca="1" si="0"/>
        <v>45981.436773726855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3"/>
      <c r="E31" s="136"/>
      <c r="F31" s="137"/>
      <c r="G31" s="138">
        <f t="shared" ca="1" si="0"/>
        <v>45981.436773726855</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3"/>
      <c r="E32" s="136"/>
      <c r="F32" s="137"/>
      <c r="G32" s="138">
        <f t="shared" ca="1" si="0"/>
        <v>45981.436773726855</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3"/>
      <c r="E33" s="136"/>
      <c r="F33" s="137"/>
      <c r="G33" s="138">
        <f t="shared" ca="1" si="0"/>
        <v>45981.436773726855</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3"/>
      <c r="E34" s="136"/>
      <c r="F34" s="137"/>
      <c r="G34" s="138">
        <f t="shared" ca="1" si="0"/>
        <v>45981.436773726855</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3"/>
      <c r="E35" s="136"/>
      <c r="F35" s="137"/>
      <c r="G35" s="138">
        <f t="shared" ca="1" si="0"/>
        <v>45981.436773726855</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3"/>
      <c r="E36" s="136"/>
      <c r="F36" s="137"/>
      <c r="G36" s="138">
        <f t="shared" ca="1" si="0"/>
        <v>45981.436773726855</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3"/>
      <c r="E37" s="136"/>
      <c r="F37" s="137"/>
      <c r="G37" s="138">
        <f t="shared" ca="1" si="0"/>
        <v>45981.436773726855</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3"/>
      <c r="E38" s="136"/>
      <c r="F38" s="137"/>
      <c r="G38" s="138">
        <f t="shared" ca="1" si="0"/>
        <v>45981.436773726855</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3"/>
      <c r="E39" s="136"/>
      <c r="F39" s="137"/>
      <c r="G39" s="138">
        <f t="shared" ca="1" si="0"/>
        <v>45981.436773726855</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3"/>
      <c r="E40" s="136"/>
      <c r="F40" s="137"/>
      <c r="G40" s="138">
        <f t="shared" ca="1" si="0"/>
        <v>45981.436773726855</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3"/>
      <c r="E41" s="136"/>
      <c r="F41" s="137"/>
      <c r="G41" s="138">
        <f t="shared" ca="1" si="0"/>
        <v>45981.436773726855</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3"/>
      <c r="E42" s="136"/>
      <c r="F42" s="137"/>
      <c r="G42" s="138">
        <f t="shared" ca="1" si="0"/>
        <v>45981.436773726855</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3"/>
      <c r="E43" s="136"/>
      <c r="F43" s="137"/>
      <c r="G43" s="138">
        <f t="shared" ca="1" si="0"/>
        <v>45981.436773726855</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3"/>
      <c r="E44" s="136"/>
      <c r="F44" s="137"/>
      <c r="G44" s="138">
        <f t="shared" ca="1" si="0"/>
        <v>45981.436773726855</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3"/>
      <c r="E45" s="136"/>
      <c r="F45" s="137"/>
      <c r="G45" s="138">
        <f t="shared" ca="1" si="0"/>
        <v>45981.436773726855</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3"/>
      <c r="E46" s="136"/>
      <c r="F46" s="137"/>
      <c r="G46" s="138">
        <f t="shared" ca="1" si="0"/>
        <v>45981.436773726855</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3"/>
      <c r="E47" s="136"/>
      <c r="F47" s="137"/>
      <c r="G47" s="138">
        <f t="shared" ca="1" si="0"/>
        <v>45981.436773726855</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3"/>
      <c r="E48" s="136"/>
      <c r="F48" s="137"/>
      <c r="G48" s="138">
        <f t="shared" ca="1" si="0"/>
        <v>45981.436773726855</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3"/>
      <c r="E49" s="136"/>
      <c r="F49" s="137"/>
      <c r="G49" s="138">
        <f t="shared" ca="1" si="0"/>
        <v>45981.436773726855</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3"/>
      <c r="E50" s="136"/>
      <c r="F50" s="137"/>
      <c r="G50" s="138">
        <f t="shared" ca="1" si="0"/>
        <v>45981.436773726855</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3"/>
      <c r="E51" s="136"/>
      <c r="F51" s="137"/>
      <c r="G51" s="138">
        <f t="shared" ca="1" si="0"/>
        <v>45981.436773726855</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3"/>
      <c r="E52" s="136"/>
      <c r="F52" s="137"/>
      <c r="G52" s="138">
        <f t="shared" ca="1" si="0"/>
        <v>45981.436773726855</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3"/>
      <c r="E53" s="136"/>
      <c r="F53" s="137"/>
      <c r="G53" s="138">
        <f t="shared" ca="1" si="0"/>
        <v>45981.436773726855</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3"/>
      <c r="E54" s="136"/>
      <c r="F54" s="137"/>
      <c r="G54" s="138">
        <f t="shared" ca="1" si="0"/>
        <v>45981.436773726855</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3"/>
      <c r="E55" s="136"/>
      <c r="F55" s="137"/>
      <c r="G55" s="138">
        <f t="shared" ca="1" si="0"/>
        <v>45981.436773726855</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3"/>
      <c r="E56" s="136"/>
      <c r="F56" s="137"/>
      <c r="G56" s="138">
        <f t="shared" ca="1" si="0"/>
        <v>45981.436773726855</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3"/>
      <c r="E57" s="136"/>
      <c r="F57" s="137"/>
      <c r="G57" s="138">
        <f t="shared" ca="1" si="0"/>
        <v>45981.436773726855</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3"/>
      <c r="E58" s="136"/>
      <c r="F58" s="137"/>
      <c r="G58" s="138">
        <f t="shared" ca="1" si="0"/>
        <v>45981.436773726855</v>
      </c>
      <c r="H58" s="137"/>
      <c r="I58" s="135" t="str">
        <f>IFERROR(VLOOKUP(D58,DB!A:F,6,0),"")</f>
        <v/>
      </c>
      <c r="J58" s="135" t="str">
        <f>IFERROR(VLOOKUP(D58,DB!A:G,7,0),"")</f>
        <v/>
      </c>
      <c r="K58" s="139"/>
      <c r="L58" s="140" t="str">
        <f>IFERROR(VLOOKUP(D58,DB!A:I,9,0),"")</f>
        <v/>
      </c>
    </row>
    <row r="59" spans="1:12" ht="15" customHeight="1">
      <c r="A59" s="141"/>
      <c r="B59" s="142" t="str">
        <f>IFERROR(VLOOKUP(D59,DB!A:K,11,0),"")</f>
        <v/>
      </c>
      <c r="C59" s="142"/>
      <c r="D59" s="148"/>
      <c r="E59" s="143"/>
      <c r="F59" s="144"/>
      <c r="G59" s="145">
        <f t="shared" ref="G59" ca="1" si="1">IFERROR(NOW()-F59,"-")</f>
        <v>45981.436773726855</v>
      </c>
      <c r="H59" s="144"/>
      <c r="I59" s="142" t="str">
        <f>IFERROR(VLOOKUP(D59,DB!A:F,6,0),"")</f>
        <v/>
      </c>
      <c r="J59" s="142" t="str">
        <f>IFERROR(VLOOKUP(D59,DB!A:G,7,0),"")</f>
        <v/>
      </c>
      <c r="K59" s="146"/>
      <c r="L59" s="147" t="str">
        <f>IFERROR(VLOOKUP(D59,DB!A:I,9,0),"")</f>
        <v/>
      </c>
    </row>
  </sheetData>
  <customSheetViews>
    <customSheetView guid="{F6042A99-DD27-4453-835D-0834D95730CC}" filter="1" showAutoFilter="1">
      <pageMargins left="0" right="0" top="0" bottom="0" header="0" footer="0"/>
      <autoFilter ref="B1:M1" xr:uid="{BE71CEAF-460F-41A3-A9CA-C794578E365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156.43693576389342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9" t="s">
        <v>373</v>
      </c>
      <c r="E4" s="84" t="s">
        <v>39021</v>
      </c>
      <c r="F4" s="103">
        <v>45981.353067129632</v>
      </c>
      <c r="G4" s="104">
        <f ca="1">IFERROR(NOW()-F4,"-")</f>
        <v>8.3706597222771961E-2</v>
      </c>
      <c r="H4" s="103">
        <v>45981.332928240743</v>
      </c>
      <c r="I4" s="18" t="str">
        <f>IFERROR(VLOOKUP(D4,DB!A:F,6,0),"")</f>
        <v>SCECO</v>
      </c>
      <c r="J4" s="18" t="str">
        <f>IFERROR(VLOOKUP(D4,DB!A:G,7,0),"")</f>
        <v>Vandalized</v>
      </c>
      <c r="K4" s="19" t="s">
        <v>39108</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25918</v>
      </c>
      <c r="E5" s="84" t="s">
        <v>39021</v>
      </c>
      <c r="F5" s="103">
        <v>45981.371932870374</v>
      </c>
      <c r="G5" s="104">
        <f ca="1">IFERROR(NOW()-F5,"-")</f>
        <v>6.4840856481168885E-2</v>
      </c>
      <c r="H5" s="103">
        <v>45981.343460648146</v>
      </c>
      <c r="I5" s="18" t="str">
        <f>IFERROR(VLOOKUP(D5,DB!A:F,6,0),"")</f>
        <v>SCECO</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22400</v>
      </c>
      <c r="E6" s="102" t="s">
        <v>39021</v>
      </c>
      <c r="F6" s="103">
        <v>45981.396006944444</v>
      </c>
      <c r="G6" s="104">
        <f ca="1">IFERROR(NOW()-F6,"-")</f>
        <v>4.0766782411083113E-2</v>
      </c>
      <c r="H6" s="149">
        <v>45981.390810185185</v>
      </c>
      <c r="I6" s="18" t="str">
        <f>IFERROR(VLOOKUP(D6,DB!A:F,6,0),"")</f>
        <v>SCECO</v>
      </c>
      <c r="J6" s="18" t="str">
        <f>IFERROR(VLOOKUP(D6,DB!A:G,7,0),"")</f>
        <v>Weak</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45981.436773726855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45981.436773726855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45981.436773726855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45981.436773726855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45981.436773726855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45981.436773726855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45981.436773726855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45981.436773726855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45981.436773726855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45981.436773726855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45981.436773726855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45981.436773726855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45981.436773726855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45981.436773726855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45981.436773726855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45981.436773726855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45981.436773726855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45981.436773726855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45981.436773726855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45981.436773726855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45981.436773726855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45981.436773726855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45981.436773726855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45981.436773726855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45981.436773726855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45981.436773726855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45981.436773726855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45981.436773726855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45981.436773726855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45981.436773726855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45981.436773726855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45981.436773726855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45981.436773726855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45981.436773726855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45981.436773726855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45981.436773726855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45981.436773726855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45981.436773726855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45981.436773726855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45981.436773726855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45981.436773726855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45981.436773726855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45981.436773726855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45981.436773726855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45981.436773726855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45981.436773726855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45981.436773726855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45981.436773726855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45981.436773726855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45981.436773726855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45981.436773726855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45981.436773726855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45981.436773726855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45981.436773726855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45981.436773726855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45981.436773726855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45981.436773726855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45981.436773726855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45981.436773726855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45981.436773726855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45981.436773726855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45981.436773726855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45981.436773726855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45981.436773726855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45981.436773726855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45981.436773726855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45981.436773726855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45981.436773726855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45981.436773726855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45981.436773726855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45981.436773726855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45981.436773726855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45981.436773726855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45981.436773726855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45981.436773726855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45981.436773726855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45981.436773726855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45981.436773726855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45981.436773726855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45981.436773726855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45981.436773726855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45981.436773726855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45981.436773726855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45981.436773726855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45981.436773726855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45981.436773726855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45981.436773726855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45981.436773726855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45981.436773726855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45981.436773726855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45981.436773726855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45981.436773726855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45981.436773726855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45981.436773726855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45981.436773726855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45981.436773726855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45981.436773726855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45981.436773726855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45981.436773726855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45981.436773726855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45981.436773726855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45981.436773726855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45981.436773726855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45981.436773726855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45981.436773726855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45981.436773726855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45981.436773726855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45981.436773726855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45981.436773726855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45981.436773726855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45981.436773726855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45981.436773726855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45981.436773726855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45981.436773726855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45981.436773726855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45981.436773726855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45981.436773726855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45981.436773726855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45981.436773726855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45981.436773726855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45981.436773726855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45981.436773726855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45981.436773726855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45981.436773726855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45981.436773726855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45981.436773726855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45981.436773726855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45981.436773726855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45981.436773726855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45981.436773726855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45981.436773726855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45981.436773726855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45981.436773726855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45981.436773726855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45981.436773726855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45981.436773726855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45981.436773726855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45981.436773726855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45981.436773726855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45981.436773726855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45981.436773726855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45981.436773726855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45981.436773726855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45981.436773726855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45981.436773726855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45981.436773726855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45981.436773726855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45981.436773726855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45981.436773726855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45981.436773726855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45981.436773726855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45981.436773726855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45981.436773726855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45981.436773726855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45981.436773726855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45981.436773726855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45981.436773726855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45981.436773726855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45981.436773726855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45981.436773726855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45981.436773726855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45981.436773726855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45981.436773726855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45981.436773726855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45981.436773726855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45981.436773726855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45981.436773726855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45981.436773726855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45981.436773726855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45981.436773726855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45981.436773726855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45981.436773726855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45981.436773726855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45981.436773726855</v>
      </c>
      <c r="H7" s="22"/>
      <c r="I7" s="19" t="str">
        <f>IFERROR(VLOOKUP(D7,DB!A:F,6,0),"")</f>
        <v/>
      </c>
      <c r="J7" s="18" t="str">
        <f>IFERROR(VLOOKUP(D7,DB!A:G,7,0),"")</f>
        <v/>
      </c>
      <c r="K7" s="45"/>
      <c r="L7" s="23" t="str">
        <f>IFERROR(VLOOKUP(D7,DB!A:I,9,0),"")</f>
        <v/>
      </c>
    </row>
    <row r="8" spans="1:13" ht="15" customHeight="1">
      <c r="A8" s="19"/>
      <c r="B8" s="61" t="str">
        <f>IFERROR(VLOOKUP(D8,DB!A:K,11,0),"")</f>
        <v/>
      </c>
      <c r="C8" s="18"/>
      <c r="D8" s="18" t="s">
        <v>39112</v>
      </c>
      <c r="E8" s="18"/>
      <c r="F8" s="20"/>
      <c r="G8" s="21">
        <f t="shared" ca="1" si="0"/>
        <v>45981.436773726855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45981.436773726855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45981.436773726855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45981.436773726855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45981.436773726855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45981.436773726855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45981.436773726855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45981.436773726855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45981.436773726855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45981.436773726855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45981.436773726855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45981.436773726855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45981.436773726855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45981.436773726855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45981.436773726855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45981.436773726855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45981.436773726855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45981.436773726855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45981.436773726855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45981.436773726855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45981.436773726855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45981.436773726855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45981.436773726855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45981.436773726855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45981.436773726855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45981.436773726855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45981.436773726855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45981.436773726855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45981.436773726855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45981.436773726855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45981.436773726855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45981.436773726855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45981.436773726855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45981.436773726855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45981.436773726855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45981.436773726855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45981.436773726855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45981.436773726855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45981.436773726855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45981.436773726855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45981.436773726855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45981.436773726855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45981.436773726855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45981.436773726855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45981.436773726855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45981.436773726855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45981.436773726855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45981.436773726855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45981.436773726855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45981.436773726855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45981.436773726855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45981.436773726855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45981.436773726855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45981.436773726855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45981.436773726855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45981.436773726855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45981.436773726855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45981.436773726855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45981.436773726855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45981.436773726855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45981.436773726855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45981.436773726855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45981.436773726855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45981.436773726855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45981.436773726855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45981.436773726855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45981.436773726855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45981.436773726855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45981.436773726855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45981.436773726855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45981.436773726855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45981.436773726855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45981.436773726855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45981.436773726855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45981.436773726855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45981.436773726855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45981.436773726855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45981.436773726855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45981.436773726855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45981.436773726855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45981.436773726855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45981.436773726855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45981.436773726855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45981.436773726855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45981.436773726855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45981.436773726855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45981.436773726855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45981.436773726855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45981.436773726855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45981.436773726855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45981.436773726855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45981.436773726855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45981.436773726855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45981.436773726855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45981.436773726855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45981.436773726855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45981.436773726855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45981.436773726855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45981.436773726855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45981.436773726855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45981.436773726855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45981.436773726855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45981.436773726855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45981.436773726855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45981.436773726855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45981.436773726855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45981.436773726855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45981.436773726855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45981.436773726855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45981.436773726855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45981.436773726855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45981.436773726855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45981.436773726855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45981.436773726855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45981.436773726855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45981.436773726855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45981.436773726855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45981.436773726855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45981.436773726855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45981.436773726855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45981.436773726855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45981.436773726855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45981.436773726855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45981.436773726855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45981.436773726855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45981.436773726855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45981.436773726855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45981.436773726855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45981.436773726855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45981.436773726855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45981.436773726855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45981.436773726855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45981.436773726855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45981.436773726855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45981.436773726855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45981.436773726855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45981.436773726855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45981.436773726855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45981.436773726855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45981.436773726855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45981.436773726855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45981.436773726855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45981.436773726855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45981.436773726855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45981.436773726855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45981.436773726855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45981.436773726855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45981.436773726855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45981.436773726855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45981.436773726855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45981.436773726855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45981.436773726855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45981.436773726855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45981.436773726855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45981.436773726855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45981.436773726855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45981.436773726855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45981.436773726855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45981.436773726855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45981.436773726855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45981.436773726855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45981.436773726855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45981.436773726855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45981.436773726855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45981.436773726855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45981.436773726855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45981.436773726855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45981.436773726855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45981.436773726855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45981.436773726855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45981.436773726855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45981.436773726855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45981.436773726855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45981.436773726855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45981.436773726855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45981.436773726855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45981.436773726855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45981.436773726855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45981.436773726855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45981.436773726855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45981.436773726855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45981.436773726855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45981.436773726855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45981.436773726855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45981.436773726855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45981.436773726855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45981.436773726855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45981.436773726855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45981.436773726855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45981.436773726855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45981.436773726855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45981.436773726855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45981.436773726855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45981.436773726855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45981.436773726855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45981.436773726855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45981.436773726855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45981.436773726855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45981.436773726855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45981.436773726855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45981.436773726855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45981.436773726855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45981.436773726855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45981.436773726855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45981.436773726855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45981.436773726855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45981.436773726855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45981.436773726855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45981.436773726855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45981.436773726855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45981.436773726855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45981.436773726855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45981.436773726855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45981.436773726855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45981.436773726855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45981.436773726855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45981.436773726855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45981.436773726855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45981.436773842594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45981.436773842594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45981.436773842594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45981.436773842594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45981.436773842594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45981.436773842594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45981.436773842594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45981.436773842594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45981.436773842594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45981.436773842594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45981.436773842594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45981.436773842594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45981.436773842594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45981.436773842594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45981.436773842594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45981.436773842594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45981.436773842594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45981.436773842594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45981.436773842594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45981.436773842594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45981.436773842594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45981.436773842594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45981.436773842594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45981.436773842594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45981.436773842594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45981.436773842594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45981.436773842594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45981.436773842594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45981.436773842594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45981.436773842594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45981.436773842594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45981.436773842594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45981.436773842594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45981.436773842594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45981.436773842594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45981.436773842594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45981.436773842594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45981.436773842594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45981.436773842594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45981.436773842594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45981.436773842594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45981.436773842594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45981.436773842594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45981.436773842594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45981.436773842594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45981.436773842594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45981.436773842594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45981.436773842594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45981.436773842594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45981.436773842594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45981.436773842594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45981.436773842594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45981.436773842594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45981.436773842594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45981.436773842594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45981.436773842594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45981.436773842594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45981.436773842594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45981.436773842594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45981.436773842594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45981.436773842594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45981.436773842594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45981.436773842594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45981.436773842594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45981.436773842594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45981.436773842594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45981.436773842594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45981.436773842594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45981.436773842594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45981.436773842594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45981.436773842594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45981.436773842594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45981.436773842594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45981.436773842594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45981.436773842594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45981.436773842594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45981.436773842594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45981.436773842594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45981.436773842594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45981.436773842594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45981.436773842594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45981.436773842594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45981.436773842594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45981.436773842594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45981.436773842594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45981.436773842594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45981.436773842594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45981.436773842594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45981.436773842594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45981.436773842594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45981.436773842594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45981.436773842594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45981.436773842594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45981.436773842594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45981.436773842594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45981.436773842594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45981.436773842594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45981.436773842594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45981.436773842594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45981.436773842594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45981.436773842594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45981.436773842594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45981.436773842594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45981.436773842594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45981.436773842594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45981.436773842594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45981.436773842594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45981.436773842594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45981.436773842594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45981.436773842594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45981.436773842594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45981.436773842594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45981.436773842594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45981.436773842594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45981.436773842594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45981.436773842594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45981.436773842594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45981.436773842594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45981.436773842594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45981.436773842594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45981.436773842594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45981.436773842594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45981.436773842594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45981.436773842594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45981.436773842594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45981.436773842594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45981.436773842594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45981.436773842594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45981.436773842594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45981.436773842594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45981.436773842594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45981.436773842594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45981.436773842594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45981.436773842594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45981.436773842594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45981.436773842594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45981.436773842594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45981.436773842594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45981.436773842594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45981.436773842594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45981.436773842594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45981.436773842594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45981.436773842594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45981.436773842594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45981.436773842594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45981.436773842594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45981.436773842594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45981.436773842594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45981.436773842594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45981.436773842594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45981.436773842594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45981.436773842594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45981.436773842594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45981.436773842594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45981.436773842594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45981.436773842594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45981.436773842594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45981.436773842594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45981.436773842594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45981.436773842594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45981.436773842594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45981.436773842594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45981.436773842594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45981.436773842594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45981.436773842594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45981.436773842594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45981.436773842594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45981.436773842594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45981.436773842594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45981.436773842594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45981.436773842594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45981.436773842594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45981.436773842594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45981.436773842594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45981.436773842594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45981.436773842594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45981.436773842594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45981.436773842594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45981.436773842594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45981.436773842594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45981.436773842594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45981.436773842594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45981.436773842594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45981.436773842594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45981.436773842594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45981.436773842594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45981.436773842594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45981.436773842594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45981.436773842594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45981.436773842594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45981.436773842594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45981.436773842594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45981.436773842594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45981.436773842594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45981.436773842594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45981.436773842594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45981.436773842594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45981.436773842594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45981.436773842594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45981.436773842594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45981.436773842594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45981.436773842594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45981.436773842594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45981.436773842594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45981.436773842594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45981.436773842594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45981.436773842594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45981.436773842594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45981.436773842594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45981.436773842594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45981.436773842594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45981.436773842594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45981.436773842594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45981.436773842594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45981.436773842594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45981.436773842594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45981.436773842594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45981.436773842594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45981.436773842594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45981.436773842594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45981.436773842594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45981.436773842594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45981.436773842594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45981.436773842594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45981.436773842594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45981.436773842594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45981.436773842594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45981.436773842594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45981.436773842594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45981.436773842594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45981.436773842594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45981.436773842594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45981.436773842594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45981.436773842594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45981.436773842594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45981.436773842594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45981.436773842594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45981.436773842594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45981.436773842594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45981.436773842594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45981.436773842594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45981.436773842594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45981.436773842594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45981.436773842594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45981.436773842594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45981.436773842594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45981.436773842594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45981.436773842594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45981.436773842594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45981.436773842594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45981.436773842594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45981.436773842594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45981.436773842594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45981.436773842594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45981.436773842594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45981.436773842594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45981.436773842594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45981.436773842594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45981.436773842594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45981.436773842594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45981.436773842594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45981.436773842594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45981.436773842594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45981.436773842594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45981.436773842594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45981.436773842594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45981.436773842594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45981.436773842594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45981.436773842594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45981.436773842594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45981.436773842594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45981.436773842594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45981.436773842594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45981.436773842594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45981.436773842594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45981.436773842594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45981.436773842594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45981.436773842594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45981.436773842594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45981.436773842594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45981.436773842594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45981.436773842594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45981.436773842594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45981.436773842594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45981.436773842594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45981.436773842594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45981.436773842594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45981.436773842594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45981.436773842594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45981.436773842594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45981.436773842594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45981.436773842594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45981.436773842594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45981.436773842594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45981.436773842594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45981.436773842594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45981.436773842594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45981.436773842594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45981.436773842594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45981.436773842594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45981.436773842594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45981.436773842594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45981.436773842594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45981.436773842594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45981.436773842594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45981.436773842594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45981.436773842594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45981.436773842594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45981.436773842594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45981.436773842594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45981.436773842594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45981.436773842594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45981.436773842594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45981.436773842594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45981.436773842594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45981.436773842594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45981.436773842594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45981.436773842594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45981.436773842594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45981.436773842594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45981.436773842594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45981.436773842594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45981.436773842594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45981.436773842594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45981.436773842594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45981.436773842594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45981.436773842594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45981.436773842594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45981.436773842594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45981.436773842594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45981.436773842594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45981.436773842594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45981.436773842594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45981.436773842594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45981.436773842594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45981.436773842594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45981.436773842594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45981.436773842594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45981.436773842594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45981.436773842594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45981.436773842594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45981.436773842594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45981.436773842594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45981.436773842594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45981.436773842594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45981.436773842594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45981.436773842594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45981.436773842594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45981.436773842594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45981.436773842594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45981.436773842594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45981.436773842594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45981.436773842594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45981.436773842594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45981.436773842594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45981.436773842594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45981.436773842594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45981.436773842594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45981.436773842594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45981.436773842594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45981.436773842594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45981.436773842594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45981.436773842594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45981.436773842594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45981.436773842594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45981.436773842594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45981.436773842594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45981.436773842594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45981.436773842594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45981.436773842594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45981.436773842594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45981.436773842594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45981.436773842594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45981.436773842594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45981.436773842594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45981.436773842594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45981.436773842594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45981.436773842594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45981.436773842594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45981.436773842594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45981.436773842594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45981.436773842594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45981.436773842594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45981.436773842594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45981.436773842594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45981.436773842594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45981.436773842594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45981.436773842594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45981.436773842594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45981.436773842594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45981.436773842594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45981.436773842594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45981.436773842594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45981.436773842594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45981.436773842594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45981.436773842594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45981.436773842594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45981.436773842594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45981.436773842594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45981.436773842594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45981.436773842594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45981.436773842594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45981.436773842594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45981.436773842594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45981.436773842594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45981.436773842594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45981.436773842594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45981.436773842594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45981.436773842594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45981.436773842594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45981.436773842594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45981.436773842594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45981.436773842594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45981.436773842594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45981.436773842594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45981.436773842594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45981.436773842594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45981.436773842594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45981.436773842594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45981.436773842594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45981.436773842594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45981.436773842594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45981.436773842594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45981.436773842594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45981.436773842594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45981.436773842594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45981.436773842594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45981.436773842594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45981.436773842594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45981.436773842594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45981.436773842594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45981.436773842594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45981.436773842594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45981.436773842594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45981.436773842594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45981.436773842594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45981.436773842594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45981.436773842594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45981.436773842594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45981.436773842594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45981.436773842594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45981.436773842594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45981.436773842594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45981.436773842594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45981.436773842594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45981.436773842594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45981.436773842594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45981.436773842594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45981.436773842594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45981.436773842594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45981.436773842594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45981.436773842594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45981.436773842594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45981.436773842594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45981.436773842594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45981.436773842594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45981.436773842594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45981.436773842594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45981.436773842594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45981.436773842594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45981.436773842594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45981.436773842594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45981.436773842594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45981.436773842594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45981.436773842594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45981.436773842594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45981.436773842594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45981.436773842594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45981.436773842594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45981.436773842594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45981.436773842594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45981.436773842594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45981.436773842594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45981.436773842594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45981.436773842594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45981.436773842594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45981.436773842594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45981.436773842594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45981.436773842594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45981.436773842594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45981.436773842594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45981.436773842594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45981.436773842594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45981.436773842594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45981.436773842594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45981.436773842594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45981.436773842594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45981.436773842594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45981.436773842594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45981.436773842594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45981.436773842594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45981.436773842594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45981.436773842594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45981.436773842594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45981.436773842594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45981.436773842594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45981.436773842594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45981.436773842594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45981.436773842594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45981.436773842594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45981.436773842594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45981.436773842594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45981.436773842594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45981.436773842594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45981.436773842594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45981.436773842594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45981.436773842594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45981.436773842594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45981.436773842594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45981.436773842594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45981.436773842594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45981.436773842594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45981.436773842594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45981.436773842594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45981.436773842594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45981.436773842594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45981.436773842594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45981.436773842594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45981.436773842594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45981.436773842594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45981.436773842594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45981.436773842594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45981.436773842594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45981.436773842594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45981.436773842594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45981.436773842594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45981.436773842594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45981.436773842594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45981.436773842594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45981.436773842594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45981.436773842594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45981.436773842594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45981.436773842594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45981.436773842594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45981.436773842594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45981.436773842594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45981.436773842594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45981.436773842594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45981.436773842594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45981.436773842594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45981.436773842594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45981.436773842594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45981.436773842594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45981.436773842594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45981.436773842594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45981.436773842594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45981.436773842594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45981.436773842594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45981.436773842594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45981.436773842594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45981.436773842594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45981.436773842594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45981.436773842594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45981.436773842594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45981.436773842594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45981.436773842594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45981.436773842594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45981.436773842594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45981.436773842594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45981.436773842594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45981.436773842594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45981.436773842594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45981.436773842594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45981.436773842594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45981.436773842594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45981.436773842594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45981.436773842594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45981.436773842594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45981.436773842594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45981.436773842594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45981.436773842594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45981.436773842594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45981.436773842594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45981.436773842594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45981.436773842594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45981.436773842594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45981.436773842594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45981.436773842594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45981.436773842594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45981.436773842594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45981.436773842594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45981.436773842594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45981.436773842594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45981.436773842594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45981.436773842594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45981.436773842594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45981.436773842594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45981.436773842594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45981.436773842594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45981.436773842594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45981.436773842594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45981.436773842594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45981.436773842594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45981.436773842594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45981.436773842594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45981.436773842594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45981.436773842594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45981.436773842594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45981.436773842594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45981.436773842594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45981.436773842594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45981.436773842594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45981.436773842594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45981.436773842594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45981.436773842594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45981.436773842594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45981.436773842594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45981.436773842594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45981.436773842594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45981.436773842594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45981.436773842594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45981.436773842594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45981.436773842594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45981.436773842594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45981.436773842594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45981.436773842594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45981.436773842594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45981.436773842594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45981.436773842594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45981.436773842594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45981.436773842594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45981.436773842594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45981.436773842594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45981.436773842594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45981.436773842594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45981.436773842594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45981.436773842594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45981.436773842594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45981.436773842594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45981.436773842594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45981.436773842594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45981.436773842594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45981.436773842594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45981.436773842594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45981.436773842594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45981.436773842594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45981.436773842594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45981.436773842594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45981.436773842594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45981.436773842594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45981.436773842594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45981.436773842594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45981.436773842594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45981.436773842594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45981.436773842594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45981.436773842594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45981.436773842594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45981.436773842594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45981.436773842594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45981.436773842594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45981.436773842594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45981.436773842594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45981.436773842594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45981.436773842594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45981.436773842594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45981.436773842594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45981.436773842594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45981.436773842594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45981.436773842594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45981.436773842594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45981.436773842594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45981.436773842594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45981.436773842594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45981.436773842594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45981.436773842594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45981.436773842594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45981.436773842594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45981.436773842594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45981.436773842594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45981.436773842594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45981.436773842594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45981.436773842594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45981.436773842594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45981.436773842594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45981.436773842594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45981.436773842594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45981.436773842594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45981.436773842594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45981.436773842594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45981.436773842594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45981.436773842594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45981.436773842594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45981.436773842594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45981.436773842594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45981.436773842594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45981.436773842594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45981.436773842594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45981.436773842594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45981.436773842594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45981.436773842594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45981.436773842594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45981.436773842594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45981.436773842594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45981.436773842594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45981.436773842594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45981.436773842594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45981.436773842594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45981.436773842594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45981.436773842594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45981.436773842594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45981.436773842594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45981.436773842594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45981.436773842594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45981.436773842594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45981.436773842594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45981.436773842594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45981.436773842594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45981.436773842594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45981.436773842594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45981.436773842594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45981.436773842594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45981.436773842594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45981.436773842594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45981.436773842594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45981.436773842594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45981.436773842594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45981.436773842594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45981.436773842594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45981.436773842594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45981.436773842594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45981.436773842594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45981.436773842594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45981.436773842594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45981.436773842594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45981.436773842594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45981.436773842594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45981.436773842594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45981.436773842594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45981.436773842594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45981.436773842594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45981.436773842594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45981.436773842594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45981.436773842594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45981.436773842594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45981.436773842594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45981.436773842594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45981.436773842594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45981.436773842594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45981.436773842594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45981.436773842594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45981.436773842594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45981.436773842594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45981.436773842594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45981.436773842594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45981.436773842594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45981.436773842594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45981.436773842594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45981.436773842594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45981.436773842594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277.95605613425869</v>
      </c>
      <c r="H2" s="95">
        <v>45703.474768518521</v>
      </c>
      <c r="I2" s="95" t="str">
        <f>IFERROR(VLOOKUP(D2,DB!A:F,6,0),"")</f>
        <v>SCECO</v>
      </c>
      <c r="J2" s="95" t="str">
        <f>IFERROR(VLOOKUP(D2,DB!A:G,7,0),"")</f>
        <v>Dead</v>
      </c>
      <c r="K2" s="97" t="s">
        <v>39114</v>
      </c>
      <c r="L2" s="91" t="str">
        <f>IFERROR(VLOOKUP(D2,DB!A:I,9,0),"")</f>
        <v>Latis</v>
      </c>
    </row>
    <row r="3" spans="1:16" ht="36" customHeight="1">
      <c r="A3" s="113" t="s">
        <v>39115</v>
      </c>
      <c r="B3" s="113" t="str">
        <f>IFERROR(VLOOKUP(D3,DB!A:K,11,0),"")</f>
        <v>R4</v>
      </c>
      <c r="C3" s="93">
        <v>1</v>
      </c>
      <c r="D3" s="91" t="s">
        <v>36975</v>
      </c>
      <c r="E3" s="94" t="s">
        <v>39021</v>
      </c>
      <c r="F3" s="95">
        <v>45981.312430555554</v>
      </c>
      <c r="G3" s="96">
        <f t="shared" ref="G3:G41" ca="1" si="0">IFERROR(NOW()-F3,"")</f>
        <v>0.12434317130100681</v>
      </c>
      <c r="H3" s="95">
        <v>45981.292361111111</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2</v>
      </c>
      <c r="D4" s="91" t="s">
        <v>34490</v>
      </c>
      <c r="E4" s="94" t="s">
        <v>39021</v>
      </c>
      <c r="F4" s="95">
        <v>45981.373611111114</v>
      </c>
      <c r="G4" s="96">
        <f t="shared" ca="1" si="0"/>
        <v>6.3162615741021E-2</v>
      </c>
      <c r="H4" s="95">
        <v>45981.36515046296</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45981.436773726855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45981.436773726855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45981.436773726855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45981.436773726855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45981.436773726855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45981.436773726855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45981.436773726855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45981.436773726855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45981.436773726855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45981.436773726855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45981.436773726855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45981.436773726855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45981.436773726855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45981.436773726855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45981.436773726855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45981.436773726855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45981.436773726855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45981.436773726855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45981.436773726855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45981.436773726855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45981.436773726855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45981.436773726855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45981.436773726855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45981.436773726855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45981.436773726855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45981.436773726855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45981.436773726855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45981.436773726855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45981.436773726855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45981.436773726855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45981.436773726855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45981.436773726855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45981.436773726855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45981.436773726855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45981.436773726855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45981.436773726855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45981.436773726855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45981.436773726855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45981.436773726855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45981.436773726855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45981.436773726855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45981.436773726855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45981.436773726855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45981.436773726855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45981.436773726855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45981.436773726855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45981.436773726855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45981.436773726855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45981.436773726855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45981.436773726855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45981.436773726855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45981.436773726855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45981.436773726855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45981.436773726855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45981.436773726855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45981.436773726855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45981.436773726855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45981.436773726855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45981.436773726855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45981.436773726855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45981.436773726855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45981.436773726855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45981.436773726855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45981.436773726855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45981.436773726855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45981.436773726855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45981.436773726855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45981.436773726855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45981.436773726855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45981.436773726855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45981.436773726855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45981.436773726855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45981.436773726855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45981.436773726855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45981.436773726855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45981.436773726855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45981.436773726855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45981.436773726855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45981.436773726855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45981.436773726855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45981.436773726855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45981.436773726855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45981.436773726855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45981.436773726855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45981.436773726855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45981.436773726855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45981.436773726855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45981.436773726855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45981.436773726855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45981.436773726855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45981.436773726855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45981.436773726855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45981.436773726855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45981.436773726855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45981.436773726855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45981.436773726855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45981.436773726855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45981.436773726855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45981.436773726855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45981.436773726855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45981.436773726855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45981.436773726855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45981.436773726855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45981.436773726855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45981.436773726855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45981.436773726855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45981.436773726855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45981.436773726855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45981.436773726855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45981.436773726855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45981.436773726855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45981.436773726855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45981.436773726855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45981.436773726855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45981.436773726855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45981.436773726855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45981.436773726855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45981.436773726855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45981.436773726855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45981.436773726855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45981.436773726855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45981.436773726855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45981.436773726855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45981.436773726855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45981.436773726855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45981.436773726855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45981.436773726855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45981.436773726855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45981.436773726855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45981.436773726855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45981.436773726855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45981.436773726855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45981.436773726855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45981.436773726855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45981.436773726855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45981.436773726855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45981.436773726855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45981.436773726855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45981.436773726855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45981.436773726855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45981.436773726855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45981.436773726855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45981.436773726855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45981.436773726855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45981.436773726855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45981.436773726855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45981.436773726855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45981.436773726855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45981.436773726855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45981.436773726855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45981.436773726855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45981.436773726855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45981.436773726855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45981.436773726855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45981.436773726855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45981.436773726855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45981.436773726855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45981.436773726855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45981.436773726855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45981.436773726855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45981.436773726855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45981.436773726855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45981.436773726855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45981.436773726855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45981.436773726855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45981.436773726855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45981.436773726855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45981.436773726855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45981.436773726855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45981.436773726855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45981.436773726855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45981.436773726855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45981.436773726855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45981.436773726855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45981.436773726855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45981.436773726855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45981.436773726855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45981.436773726855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45981.436773726855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45981.436773726855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45981.436773726855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45981.436773726855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45981.436773726855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45981.436773726855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45981.436773726855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45981.436773726855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45981.436773726855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45981.436773726855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45981.436773726855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45981.436773726855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45981.436773726855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45981.436773726855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45981.436773726855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45981.436773726855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45981.436773726855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45981.436773726855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45981.436773726855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45981.436773726855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45981.436773726855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45981.436773726855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45981.436773726855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45981.436773726855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45981.436773726855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45981.436773726855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45981.436773726855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45981.436773726855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45981.436773726855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45981.436773726855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45981.436773726855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45981.436773726855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45981.436773726855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45981.436773726855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45981.436773726855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45981.436773726855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45981.436773726855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45981.436773726855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45981.436773726855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45981.436773726855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45981.436773726855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45981.436773726855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45981.436773726855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45981.436773726855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45981.436773726855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45981.436773726855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45981.436773726855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45981.436773726855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45981.436773726855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45981.436773726855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45981.436773726855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45981.436773726855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45981.436773726855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45981.436773726855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45981.436773726855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45981.436773726855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45981.436773726855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45981.436773726855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45981.436773726855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45981.436773726855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45981.436773726855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45981.436773726855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45981.436773726855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45981.436773726855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45981.436773726855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45981.436773726855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45981.436773726855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45981.436773726855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45981.436773726855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45981.436773726855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45981.436773726855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45981.436773726855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45981.436773726855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45981.436773726855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45981.436773726855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45981.436773726855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45981.436773726855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45981.436773726855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45981.436773726855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45981.436773726855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45981.436773726855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45981.436773726855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45981.436773726855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45981.436773726855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45981.436773726855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45981.436773726855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45981.436773726855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45981.436773726855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45981.436773726855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45981.436773726855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45981.436773726855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45981.436773726855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45981.436773726855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45981.436773726855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45981.436773726855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45981.436773726855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45981.436773726855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45981.436773726855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45981.436773726855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45981.436773726855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45981.436773726855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45981.436773726855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45981.436773726855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45981.436773726855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45981.436773726855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45981.436773726855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45981.436773726855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45981.436773726855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45981.436773726855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45981.436773726855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45981.436773726855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45981.436773726855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45981.436773726855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45981.436773726855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45981.436773726855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45981.436773726855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45981.436773726855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45981.436773726855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45981.436773726855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45981.436773726855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45981.436773726855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45981.436773726855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45981.436773726855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45981.436773726855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45981.436773726855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45981.436773726855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45981.436773726855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45981.436773726855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45981.436773726855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45981.436773726855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45981.436773726855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45981.436773726855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45981.436773726855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45981.436773726855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45981.436773726855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45981.436773726855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45981.436773726855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45981.436773726855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45981.436773726855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45981.436773726855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45981.436773726855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45981.436773726855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45981.436773726855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45981.436773726855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45981.436773726855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45981.436773726855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45981.436773726855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45981.436773726855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45981.436773726855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45981.436773726855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45981.436773726855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45981.436773726855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45981.436773726855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45981.436773726855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45981.436773726855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45981.436773726855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45981.436773726855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45981.436773726855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45981.436773726855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45981.436773726855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45981.436773726855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45981.436773726855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45981.436773726855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45981.436773726855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45981.436773726855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45981.436773726855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45981.436773726855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45981.436773726855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45981.436773726855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45981.436773726855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45981.436773726855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45981.436773726855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45981.436773726855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45981.436773726855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45981.436773726855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45981.436773726855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45981.436773726855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45981.436773726855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45981.436773726855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45981.436773726855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45981.436773726855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45981.436773726855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45981.436773726855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45981.436773726855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45981.436773726855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45981.436773726855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45981.436773726855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45981.436773726855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45981.436773726855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45981.436773726855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45981.436773726855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45981.436773726855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45981.436773726855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45981.436773726855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45981.436773726855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45981.436773726855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45981.436773726855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45981.436773726855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45981.436773726855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45981.436773726855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45981.436773726855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45981.436773726855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45981.436773726855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45981.436773726855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45981.436773726855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45981.436773726855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45981.436773726855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45981.436773726855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45981.436773726855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45981.436773726855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45981.436773726855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45981.436773726855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45981.436773726855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45981.436773726855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45981.436773726855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45981.436773726855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45981.436773726855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45981.436773726855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45981.436773726855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45981.436773726855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45981.436773726855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45981.436773726855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45981.436773726855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45981.436773726855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45981.436773726855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45981.436773726855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45981.436773726855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45981.436773726855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45981.436773726855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45981.436773726855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45981.436773726855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45981.436773726855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45981.436773726855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45981.436773726855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45981.436773726855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45981.436773726855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45981.436773726855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45981.436773726855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45981.436773726855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45981.436773726855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45981.436773726855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45981.436773726855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45981.436773726855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45981.436773726855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45981.436773726855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45981.436773726855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45981.436773726855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45981.436773726855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45981.436773726855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45981.436773726855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45981.436773726855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45981.436773726855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45981.436773726855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45981.436773726855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45981.436773726855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45981.436773726855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45981.436773726855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45981.436773726855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45981.436773726855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45981.436773726855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45981.436773726855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45981.436773726855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45981.436773726855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45981.436773726855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45981.436773726855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45981.436773726855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45981.436773726855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45981.436773726855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45981.436773726855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45981.436773726855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45981.436773726855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45981.436773726855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45981.436773726855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45981.436773726855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45981.436773726855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45981.436773726855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45981.436773726855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45981.436773726855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45981.436773726855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45981.436773726855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45981.436773726855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45981.436773726855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45981.436773726855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45981.436773726855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45981.436773726855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45981.436773726855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45981.436773726855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45981.436773726855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45981.436773726855</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89.60471354166657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55.247896412038244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32.775662615742476</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3.9219704861170612</v>
      </c>
      <c r="H5" s="128">
        <v>45977.468807870369</v>
      </c>
      <c r="I5" s="109" t="str">
        <f>IFERROR(VLOOKUP(D5,DB!A:F,6,0),"")</f>
        <v>SCECO</v>
      </c>
      <c r="J5" s="109" t="str">
        <f>IFERROR(VLOOKUP(D5,DB!A:G,7,0),"")</f>
        <v>Weak</v>
      </c>
      <c r="K5" s="109" t="s">
        <v>39126</v>
      </c>
      <c r="L5" s="109" t="str">
        <f>IFERROR(VLOOKUP(D5,DB!A:I,9,0),"")</f>
        <v>Latis</v>
      </c>
    </row>
    <row r="6" spans="1:13">
      <c r="A6" s="109" t="s">
        <v>39127</v>
      </c>
      <c r="B6" s="109" t="str">
        <f>IFERROR(VLOOKUP(D6,DB!A:K,11,0),"")</f>
        <v>R5</v>
      </c>
      <c r="C6" s="109">
        <v>1</v>
      </c>
      <c r="D6" s="109" t="s">
        <v>36518</v>
      </c>
      <c r="E6" s="109" t="s">
        <v>39021</v>
      </c>
      <c r="F6" s="128">
        <v>45981.373298611114</v>
      </c>
      <c r="G6" s="111">
        <f ca="1">IFERROR(NOW()-F6,"")</f>
        <v>6.3475115741312038E-2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2</v>
      </c>
      <c r="D7" s="109" t="s">
        <v>31274</v>
      </c>
      <c r="E7" s="109" t="s">
        <v>39021</v>
      </c>
      <c r="F7" s="128">
        <v>45981.392025462963</v>
      </c>
      <c r="G7" s="111">
        <f ca="1">IFERROR(NOW()-F7,"")</f>
        <v>4.474826389196096E-2</v>
      </c>
      <c r="H7" s="128">
        <v>45981.383692129632</v>
      </c>
      <c r="I7" s="109" t="str">
        <f>IFERROR(VLOOKUP(D7,DB!A:F,6,0),"")</f>
        <v>SCECO</v>
      </c>
      <c r="J7" s="109" t="str">
        <f>IFERROR(VLOOKUP(D7,DB!A:G,7,0),"")</f>
        <v>Vandalized</v>
      </c>
      <c r="K7" s="109" t="s">
        <v>39128</v>
      </c>
      <c r="L7" s="109" t="str">
        <f>IFERROR(VLOOKUP(D7,DB!A:I,9,0),"")</f>
        <v>Latis</v>
      </c>
    </row>
    <row r="8" spans="1:13">
      <c r="A8" s="109" t="s">
        <v>39130</v>
      </c>
      <c r="B8" s="109" t="str">
        <f>IFERROR(VLOOKUP(D8,DB!A:K,11,0),"")</f>
        <v>R5</v>
      </c>
      <c r="C8" s="109">
        <v>1</v>
      </c>
      <c r="D8" s="109" t="s">
        <v>36021</v>
      </c>
      <c r="E8" s="109" t="s">
        <v>39021</v>
      </c>
      <c r="F8" s="128">
        <v>45981.41777777778</v>
      </c>
      <c r="G8" s="111">
        <f ca="1">IFERROR(NOW()-F8,"")</f>
        <v>1.8995949074451346E-2</v>
      </c>
      <c r="H8" s="128">
        <v>45981.411527777775</v>
      </c>
      <c r="I8" s="109" t="str">
        <f>IFERROR(VLOOKUP(D8,DB!A:F,6,0),"")</f>
        <v>Generator-SG</v>
      </c>
      <c r="J8" s="109" t="str">
        <f>IFERROR(VLOOKUP(D8,DB!A:G,7,0),"")</f>
        <v>Vandalized</v>
      </c>
      <c r="K8" s="109" t="s">
        <v>39131</v>
      </c>
      <c r="L8" s="109" t="str">
        <f>IFERROR(VLOOKUP(D8,DB!A:I,9,0),"")</f>
        <v>Latis</v>
      </c>
    </row>
    <row r="9" spans="1:13">
      <c r="A9" s="109"/>
      <c r="B9" s="109" t="str">
        <f>IFERROR(VLOOKUP(D9,DB!A:K,11,0),"")</f>
        <v/>
      </c>
      <c r="C9" s="109"/>
      <c r="D9" s="109"/>
      <c r="E9" s="109"/>
      <c r="F9" s="109"/>
      <c r="G9" s="111">
        <f ca="1">IFERROR(NOW()-F9,"")</f>
        <v>45981.436773726855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45981.436773726855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45981.436773726855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45981.436773726855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45981.436773726855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45981.436773726855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45981.436773726855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45981.436773726855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45981.436773726855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45981.436773726855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45981.436773726855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45981.436773726855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45981.436773726855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45981.436773726855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45981.436773726855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45981.436773726855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45981.436773726855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45981.436773726855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45981.436773726855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45981.436773726855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45981.436773726855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45981.436773726855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45981.436773726855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45981.436773726855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45981.436773726855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45981.436773726855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45981.436773726855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45981.436773726855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45981.436773726855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45981.436773726855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45981.436773726855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45981.436773726855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45981.436773726855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45981.436773726855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45981.436773726855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45981.436773726855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45981.436773726855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45981.436773726855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45981.436773726855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45981.436773726855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45981.436773726855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45981.436773726855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45981.436773726855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45981.436773726855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45981.436773726855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45981.436773726855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45981.436773726855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45981.436773726855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45981.436773726855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45981.436773726855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45981.436773726855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45981.436773726855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45981.436773726855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45981.436773726855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45981.436773726855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45981.436773726855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45981.436773726855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45981.436773726855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45981.436773726855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45981.436773726855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45981.436773726855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45981.436773726855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45981.436773726855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45981.436773726855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45981.436773726855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45981.436773726855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45981.436773726855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45981.436773726855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45981.436773726855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45981.436773726855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45981.436773726855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45981.436773726855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45981.436773726855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45981.436773726855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45981.436773726855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45981.436773726855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45981.436773726855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45981.436773726855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45981.436773726855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45981.436773726855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45981.436773726855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45981.436773726855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45981.436773726855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45981.436773726855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45981.436773726855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45981.436773726855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45981.436773726855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45981.436773726855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45981.436773726855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45981.436773726855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45981.436773726855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45981.436773726855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45981.436773726855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45981.436773726855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45981.436773726855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45981.436773726855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45981.436773726855</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45981.436773726855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45981.436773726855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45981.436773726855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45981.436773726855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45981.436773726855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45981.436773726855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45981.436773726855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45981.436773726855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45981.436773726855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45981.436773726855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45981.436773726855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45981.436773726855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45981.436773726855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45981.436773726855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45981.436773726855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45981.436773726855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45981.436773726855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45981.436773726855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45981.436773726855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45981.436773726855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45981.436773726855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45981.436773726855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45981.436773726855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45981.436773726855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45981.436773726855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45981.436773726855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45981.436773726855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45981.436773726855</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29744</v>
      </c>
      <c r="E2" s="109" t="s">
        <v>39021</v>
      </c>
      <c r="F2" s="121">
        <v>45981.419027777774</v>
      </c>
      <c r="G2" s="104">
        <f t="shared" ref="G2:G13" ca="1" si="0">IFERROR(NOW()-F2,"-")</f>
        <v>1.774594908056315E-2</v>
      </c>
      <c r="H2" s="121">
        <v>45981.419027777774</v>
      </c>
      <c r="I2" s="119" t="str">
        <f>IFERROR(VLOOKUP(D2,DB!A:F,6,0),"")</f>
        <v>SCECO</v>
      </c>
      <c r="J2" s="119" t="str">
        <f>IFERROR(VLOOKUP(D2,DB!A:G,7,0),"")</f>
        <v>Dead+No BB Design</v>
      </c>
      <c r="K2" s="122" t="s">
        <v>39133</v>
      </c>
      <c r="L2" s="123" t="str">
        <f>IFERROR(VLOOKUP(D2,DB!A:I,9,0),"")</f>
        <v>Latis</v>
      </c>
    </row>
    <row r="3" spans="1:16382" ht="31.5" customHeight="1">
      <c r="A3" s="118"/>
      <c r="B3" s="119" t="str">
        <f>IFERROR(VLOOKUP(D3,DB!A:K,11,0),"")</f>
        <v/>
      </c>
      <c r="C3" s="120"/>
      <c r="D3" s="119"/>
      <c r="E3" s="109"/>
      <c r="F3" s="121"/>
      <c r="G3" s="104">
        <f t="shared" ca="1" si="0"/>
        <v>45981.436773726855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45981.436773726855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45981.436773726855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45981.436773726855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45981.436773726855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45981.436773726855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45981.436773726855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45981.436773726855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45981.436773726855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45981.436773726855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45981.436773726855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45981.436773726855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45981.436773726855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45981.436773726855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45981.436773726855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45981.436773726855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45981.436773726855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45981.436773726855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45981.436773726855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45981.436773726855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45981.436773726855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45981.436773726855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45981.436773726855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45981.436773726855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45981.436773726855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45981.436773726855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45981.436773726855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45981.436773726855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45981.436773726855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45981.436773726855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45981.436773726855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45981.436773726855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45981.436773726855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45981.436773726855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45981.436773726855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45981.436773726855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45981.436773726855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45981.436773726855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45981.436773726855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45981.436773726855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45981.436773726855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45981.436773726855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45981.436773726855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45981.436773726855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45981.436773726855</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