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57" documentId="13_ncr:1_{F6CB121F-512D-4AA6-A0C1-0FB36C537598}" xr6:coauthVersionLast="47" xr6:coauthVersionMax="47" xr10:uidLastSave="{C0599163-1765-4241-8212-59F7366433AC}"/>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alcChain>
</file>

<file path=xl/sharedStrings.xml><?xml version="1.0" encoding="utf-8"?>
<sst xmlns="http://schemas.openxmlformats.org/spreadsheetml/2006/main" count="180297" uniqueCount="39135">
  <si>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</si>
  <si>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</si>
  <si>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</si>
  <si>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</si>
  <si>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</si>
  <si>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</si>
  <si>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</si>
  <si>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</si>
  <si>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</si>
  <si>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</si>
  <si>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</si>
  <si>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</si>
  <si>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</si>
  <si>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</si>
  <si>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</si>
  <si>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</si>
  <si>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</si>
  <si>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</si>
  <si>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</si>
  <si>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</si>
  <si>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</si>
  <si>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</si>
  <si>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</si>
  <si>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</si>
  <si>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</si>
  <si>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</si>
  <si>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</si>
  <si>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</si>
  <si>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</si>
  <si>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</si>
  <si>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</si>
  <si>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</si>
  <si>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</si>
  <si>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</si>
  <si>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</si>
  <si>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</si>
  <si>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</si>
  <si>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</si>
  <si>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</si>
  <si>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</si>
  <si>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</si>
  <si>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</si>
  <si>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</si>
  <si>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</si>
  <si>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</si>
  <si>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</si>
  <si>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</si>
  <si>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</si>
  <si>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</si>
  <si>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</si>
  <si>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</si>
  <si>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</si>
  <si>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</si>
  <si>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</si>
  <si>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</si>
  <si>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</si>
  <si>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</si>
  <si>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</si>
  <si>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</si>
  <si>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</si>
  <si>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</si>
  <si>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</si>
  <si>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</si>
  <si>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</si>
  <si>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</si>
  <si>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</si>
  <si>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</si>
  <si>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</si>
  <si>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</si>
  <si>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</si>
  <si>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</si>
  <si>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</si>
  <si>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</si>
  <si>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</si>
  <si>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</si>
  <si>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</si>
  <si>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</si>
  <si>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</si>
  <si>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</si>
  <si>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</si>
  <si>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</si>
  <si>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</si>
  <si>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</si>
  <si>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</si>
  <si>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</si>
  <si>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</si>
  <si>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</si>
  <si>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</si>
  <si>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</si>
  <si>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</si>
  <si>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</si>
  <si>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</si>
  <si>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</si>
  <si>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</si>
  <si>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</si>
  <si>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</si>
  <si>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</si>
  <si>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</si>
  <si>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</si>
  <si>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</si>
  <si>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</si>
  <si>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</si>
  <si>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</si>
  <si>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</si>
  <si>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</si>
  <si>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</si>
  <si>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</si>
  <si>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</si>
  <si>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</si>
  <si>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</si>
  <si>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</si>
  <si>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</si>
  <si>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</si>
  <si>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</si>
  <si>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</si>
  <si>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</si>
  <si>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</si>
  <si>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</si>
  <si>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</si>
  <si>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</si>
  <si>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</si>
  <si>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</si>
  <si>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</si>
  <si>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</si>
  <si>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</si>
  <si>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</si>
  <si>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</si>
  <si>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</si>
  <si>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</si>
  <si>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</si>
  <si>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</si>
  <si>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</si>
  <si>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</si>
  <si>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</si>
  <si>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</si>
  <si>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</si>
  <si>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</si>
  <si>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</si>
  <si>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</si>
  <si>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</si>
  <si>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</si>
  <si>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</si>
  <si>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</si>
  <si>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</si>
  <si>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</si>
  <si>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</si>
  <si>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</si>
  <si>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</si>
  <si>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</si>
  <si>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</si>
  <si>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</si>
  <si>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</si>
  <si>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</si>
  <si>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</si>
  <si>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</si>
  <si>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</si>
  <si>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</si>
  <si>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</si>
  <si>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</si>
  <si>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</si>
  <si>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</si>
  <si>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</si>
  <si>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</si>
  <si>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</si>
  <si>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</si>
  <si>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</si>
  <si>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</si>
  <si>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</si>
  <si>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</si>
  <si>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</si>
  <si>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</si>
  <si>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</si>
  <si>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</si>
  <si>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</si>
  <si>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</si>
  <si>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</si>
  <si>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</si>
  <si>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</si>
  <si>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</si>
  <si>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</si>
  <si>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</si>
  <si>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</si>
  <si>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</si>
  <si>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</si>
  <si>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</si>
  <si>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</si>
  <si>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</si>
  <si>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</si>
  <si>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</si>
  <si>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</si>
  <si>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</si>
  <si>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</si>
  <si>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</si>
  <si>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</si>
  <si>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</si>
  <si>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</si>
  <si>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</si>
  <si>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</si>
  <si>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</si>
  <si>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</si>
  <si>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</si>
  <si>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</si>
  <si>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</si>
  <si>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</si>
  <si>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</si>
  <si>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</si>
  <si>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</si>
  <si>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</si>
  <si>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</si>
  <si>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</si>
  <si>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</si>
  <si>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</si>
  <si>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</si>
  <si>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</si>
  <si>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</si>
  <si>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</si>
  <si>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</si>
  <si>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</si>
  <si>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</si>
  <si>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</si>
  <si>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</si>
  <si>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</si>
  <si>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</si>
  <si>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</si>
  <si>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</si>
  <si>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</si>
  <si>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</si>
  <si>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</si>
  <si>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</si>
  <si>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</si>
  <si>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</si>
  <si>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</si>
  <si>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</si>
  <si>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</si>
  <si>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</si>
  <si>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</si>
  <si>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</si>
  <si>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</si>
  <si>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</si>
  <si>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</si>
  <si>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</si>
  <si>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</si>
  <si>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</si>
  <si>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</si>
  <si>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</si>
  <si>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</si>
  <si>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</si>
  <si>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</si>
  <si>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</si>
  <si>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</si>
  <si>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</si>
  <si>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</si>
  <si>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</si>
  <si>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</si>
  <si>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</si>
  <si>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</si>
  <si>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</si>
  <si>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</si>
  <si>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</si>
  <si>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</si>
  <si>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</si>
  <si>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</si>
  <si>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</si>
  <si>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</si>
  <si>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</si>
  <si>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</si>
  <si>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</si>
  <si>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</si>
  <si>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</si>
  <si>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</si>
  <si>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</si>
  <si>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</si>
  <si>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</si>
  <si>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</si>
  <si>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</si>
  <si>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</si>
  <si>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</si>
  <si>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</si>
  <si>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</si>
  <si>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</si>
  <si>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</si>
  <si>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</si>
  <si>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</si>
  <si>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</si>
  <si>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</si>
  <si>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</si>
  <si>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</si>
  <si>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</si>
  <si>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</si>
  <si>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</si>
  <si>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</si>
  <si>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</si>
  <si>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</si>
  <si>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</si>
  <si>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</si>
  <si>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</si>
  <si>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</si>
  <si>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</si>
  <si>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</si>
  <si>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</si>
  <si>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</si>
  <si>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</si>
  <si>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</si>
  <si>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</si>
  <si>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</si>
  <si>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</si>
  <si>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</si>
  <si>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</si>
  <si>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</si>
  <si>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</si>
  <si>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</si>
  <si>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</si>
  <si>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</si>
  <si>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</si>
  <si>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</si>
  <si>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</si>
  <si>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</si>
  <si>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</si>
  <si>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</si>
  <si>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</si>
  <si>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</si>
  <si>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</si>
  <si>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</si>
  <si>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</si>
  <si>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</si>
  <si>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</si>
  <si>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</si>
  <si>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</si>
  <si>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</si>
  <si>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</si>
  <si>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</si>
  <si>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</si>
  <si>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</si>
  <si>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</si>
  <si>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</si>
  <si>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</si>
  <si>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</si>
  <si>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</si>
  <si>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</si>
  <si>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</si>
  <si>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</si>
  <si>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</si>
  <si>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</si>
  <si>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</si>
  <si>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</si>
  <si>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</si>
  <si>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</si>
  <si>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</si>
  <si>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</si>
  <si>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</si>
  <si>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</si>
  <si>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</si>
  <si>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</si>
  <si>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</si>
  <si>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</si>
  <si>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</si>
  <si>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</si>
  <si>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</si>
  <si>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</si>
  <si>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</si>
  <si>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</si>
  <si>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</si>
  <si>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</si>
  <si>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</si>
  <si>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</si>
  <si>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</si>
  <si>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</si>
  <si>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</si>
  <si>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</si>
  <si>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</si>
  <si>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</si>
  <si>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</si>
  <si>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</si>
  <si>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</si>
  <si>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</si>
  <si>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</si>
  <si>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</si>
  <si>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</si>
  <si>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</si>
  <si>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</si>
  <si>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</si>
  <si>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</si>
  <si>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</si>
  <si>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</si>
  <si>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</si>
  <si>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</si>
  <si>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</si>
  <si>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</si>
  <si>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</si>
  <si>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</si>
  <si>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</si>
  <si>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</si>
  <si>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</si>
  <si>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</si>
  <si>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</si>
  <si>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</si>
  <si>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</si>
  <si>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</si>
  <si>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</si>
  <si>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</si>
  <si>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</si>
  <si>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</si>
  <si>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</si>
  <si>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</si>
  <si>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</si>
  <si>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</si>
  <si>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</si>
  <si>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</si>
  <si>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</si>
  <si>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</si>
  <si>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</si>
  <si>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</si>
  <si>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</si>
  <si>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</si>
  <si>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</si>
  <si>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</si>
  <si>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</si>
  <si>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</si>
  <si>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</si>
  <si>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</si>
  <si>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</si>
  <si>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</si>
  <si>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</si>
  <si>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</si>
  <si>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</si>
  <si>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</si>
  <si>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</si>
  <si>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</si>
  <si>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</si>
  <si>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</si>
  <si>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</si>
  <si>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</si>
  <si>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</si>
  <si>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</si>
  <si>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</si>
  <si>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</si>
  <si>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</si>
  <si>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</si>
  <si>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</si>
  <si>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</si>
  <si>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</si>
  <si>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</si>
  <si>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</si>
  <si>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</si>
  <si>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</si>
  <si>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</si>
  <si>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</si>
  <si>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</si>
  <si>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</si>
  <si>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</si>
  <si>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</si>
  <si>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</si>
  <si>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</si>
  <si>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</si>
  <si>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</si>
  <si>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</si>
  <si>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</si>
  <si>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</si>
  <si>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</si>
  <si>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</si>
  <si>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</si>
  <si>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</si>
  <si>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</si>
  <si>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</si>
  <si>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</si>
  <si>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</si>
  <si>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</si>
  <si>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</si>
  <si>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</si>
  <si>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</si>
  <si>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</si>
  <si>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</si>
  <si>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</si>
  <si>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</si>
  <si>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</si>
  <si>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</si>
  <si>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</si>
  <si>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</si>
  <si>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</si>
  <si>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</si>
  <si>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</si>
  <si>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</si>
  <si>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</si>
  <si>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</si>
  <si>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</si>
  <si>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</si>
  <si>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</si>
  <si>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</si>
  <si>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</si>
  <si>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</si>
  <si>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</si>
  <si>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</si>
  <si>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</si>
  <si>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</si>
  <si>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</si>
  <si>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</si>
  <si>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</si>
  <si>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</si>
  <si>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</si>
  <si>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</si>
  <si>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</si>
  <si>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</si>
  <si>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</si>
  <si>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</si>
  <si>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</si>
  <si>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</si>
  <si>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</si>
  <si>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</si>
  <si>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</si>
  <si>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</si>
  <si>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</si>
  <si>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</si>
  <si>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</si>
  <si>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</si>
  <si>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</si>
  <si>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</si>
  <si>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</si>
  <si>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</si>
  <si>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</si>
  <si>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</si>
  <si>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</si>
  <si>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</si>
  <si>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</si>
  <si>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</si>
  <si>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</si>
  <si>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</si>
  <si>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</si>
  <si>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</si>
  <si>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</si>
  <si>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</si>
  <si>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</si>
  <si>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</si>
  <si>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</si>
  <si>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</si>
  <si>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</si>
  <si>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</si>
  <si>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</si>
  <si>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</si>
  <si>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</si>
  <si>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</si>
  <si>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</si>
  <si>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</si>
  <si>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</si>
  <si>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</si>
  <si>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</si>
  <si>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</si>
  <si>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</si>
  <si>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</si>
  <si>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</si>
  <si>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</si>
  <si>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</si>
  <si>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</si>
  <si>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</si>
  <si>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</si>
  <si>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</si>
  <si>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</si>
  <si>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</si>
  <si>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</si>
  <si>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</si>
  <si>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</si>
  <si>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</si>
  <si>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</si>
  <si>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</si>
  <si>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</si>
  <si>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</si>
  <si>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</si>
  <si>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</si>
  <si>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</si>
  <si>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</si>
  <si>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</si>
  <si>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</si>
  <si>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</si>
  <si>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</si>
  <si>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</si>
  <si>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</si>
  <si>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</si>
  <si>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</si>
  <si>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</si>
  <si>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</si>
  <si>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</si>
  <si>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</si>
  <si>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</si>
  <si>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</si>
  <si>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</si>
  <si>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</si>
  <si>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</si>
  <si>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</si>
  <si>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</si>
  <si>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</si>
  <si>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</si>
  <si>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</si>
  <si>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</si>
  <si>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</si>
  <si>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</si>
  <si>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</si>
  <si>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</si>
  <si>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</si>
  <si>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</si>
  <si>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</si>
  <si>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</si>
  <si>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</si>
  <si>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</si>
  <si>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</si>
  <si>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</si>
  <si>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</si>
  <si>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</si>
  <si>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</si>
  <si>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</si>
  <si>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</si>
  <si>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</si>
  <si>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</si>
  <si>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</si>
  <si>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</si>
  <si>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</si>
  <si>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</si>
  <si>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</si>
  <si>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</si>
  <si>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</si>
  <si>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</si>
  <si>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</si>
  <si>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</si>
  <si>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</si>
  <si>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</si>
  <si>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</si>
  <si>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</si>
  <si>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</si>
  <si>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</si>
  <si>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</si>
  <si>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</si>
  <si>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</si>
  <si>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</si>
  <si>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</si>
  <si>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</si>
  <si>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</si>
  <si>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</si>
  <si>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</si>
  <si>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</si>
  <si>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</si>
  <si>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</si>
  <si>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</si>
  <si>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</si>
  <si>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</si>
  <si>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</si>
  <si>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</si>
  <si>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</si>
  <si>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</si>
  <si>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</si>
  <si>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</si>
  <si>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</si>
  <si>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</si>
  <si>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</si>
  <si>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</si>
  <si>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</si>
  <si>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</si>
  <si>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</si>
  <si>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</si>
  <si>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</si>
  <si>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</si>
  <si>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</si>
  <si>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</si>
  <si>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</si>
  <si>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</si>
  <si>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</si>
  <si>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</si>
  <si>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</si>
  <si>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</si>
  <si>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</si>
  <si>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</si>
  <si>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</si>
  <si>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</si>
  <si>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</si>
  <si>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</si>
  <si>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</si>
  <si>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</si>
  <si>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</si>
  <si>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</si>
  <si>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</si>
  <si>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</si>
  <si>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</si>
  <si>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</si>
  <si>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</si>
  <si>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</si>
  <si>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</si>
  <si>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</si>
  <si>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</si>
  <si>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</si>
  <si>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</si>
  <si>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</si>
  <si>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</si>
  <si>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</si>
  <si>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</si>
  <si>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</si>
  <si>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</si>
  <si>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</si>
  <si>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</si>
  <si>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</si>
  <si>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</si>
  <si>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</si>
  <si>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</si>
  <si>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</si>
  <si>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</si>
  <si>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</si>
  <si>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</si>
  <si>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</si>
  <si>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</si>
  <si>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</si>
  <si>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</si>
  <si>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</si>
  <si>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</si>
  <si>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</si>
  <si>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</si>
  <si>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</si>
  <si>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</si>
  <si>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</si>
  <si>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</si>
  <si>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</si>
  <si>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</si>
  <si>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</si>
  <si>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</si>
  <si>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</si>
  <si>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</si>
  <si>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</si>
  <si>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</si>
  <si>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</si>
  <si>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</si>
  <si>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</si>
  <si>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</si>
  <si>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</si>
  <si>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</si>
  <si>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</si>
  <si>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</si>
  <si>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</si>
  <si>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</si>
  <si>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</si>
  <si>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</si>
  <si>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</si>
  <si>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</si>
  <si>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</si>
  <si>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</si>
  <si>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</si>
  <si>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</si>
  <si>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</si>
  <si>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</si>
  <si>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</si>
  <si>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</si>
  <si>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</si>
  <si>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</si>
  <si>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</si>
  <si>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</si>
  <si>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</si>
  <si>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</si>
  <si>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</si>
  <si>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</si>
  <si>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</si>
  <si>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</si>
  <si>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</si>
  <si>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</si>
  <si>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</si>
  <si>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</si>
  <si>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</si>
  <si>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</si>
  <si>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</si>
  <si>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</si>
  <si>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</si>
  <si>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</si>
  <si>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</si>
  <si>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</si>
  <si>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</si>
  <si>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</si>
  <si>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</si>
  <si>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</si>
  <si>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</si>
  <si>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</si>
  <si>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</si>
  <si>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</si>
  <si>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</si>
  <si>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</si>
  <si>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</si>
  <si>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</si>
  <si>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</si>
  <si>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</si>
  <si>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</si>
  <si>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</si>
  <si>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</si>
  <si>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</si>
  <si>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</si>
  <si>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</si>
  <si>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</si>
  <si>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</si>
  <si>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</si>
  <si>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</si>
  <si>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</si>
  <si>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</si>
  <si>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</si>
  <si>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</si>
  <si>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</si>
  <si>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</si>
  <si>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</si>
  <si>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</si>
  <si>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</si>
  <si>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</si>
  <si>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</si>
  <si>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</si>
  <si>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</si>
  <si>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</si>
  <si>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</si>
  <si>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</si>
  <si>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</si>
  <si>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</si>
  <si>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</si>
  <si>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</si>
  <si>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</si>
  <si>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</si>
  <si>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</si>
  <si>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</si>
  <si>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</si>
  <si>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</si>
  <si>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</si>
  <si>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</si>
  <si>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</si>
  <si>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</si>
  <si>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</si>
  <si>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</si>
  <si>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</si>
  <si>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</si>
  <si>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</si>
  <si>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</si>
  <si>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</si>
  <si>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</si>
  <si>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</si>
  <si>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</si>
  <si>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</si>
  <si>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</si>
  <si>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</si>
  <si>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</si>
  <si>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</si>
  <si>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</si>
  <si>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</si>
  <si>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</si>
  <si>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</si>
  <si>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</si>
  <si>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</si>
  <si>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</si>
  <si>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</si>
  <si>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</si>
  <si>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</si>
  <si>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</si>
  <si>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</si>
  <si>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</si>
  <si>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</si>
  <si>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</si>
  <si>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</si>
  <si>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</si>
  <si>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</si>
  <si>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</si>
  <si>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</si>
  <si>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</si>
  <si>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</si>
  <si>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</si>
  <si>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</si>
  <si>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</si>
  <si>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</si>
  <si>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</si>
  <si>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</si>
  <si>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</si>
  <si>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</si>
  <si>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</si>
  <si>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</si>
  <si>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</si>
  <si>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</si>
  <si>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</si>
  <si>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</si>
  <si>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</si>
  <si>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</si>
  <si>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</si>
  <si>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</si>
  <si>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</si>
  <si>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</si>
  <si>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</si>
  <si>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</si>
  <si>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</si>
  <si>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</si>
  <si>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</si>
  <si>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</si>
  <si>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</si>
  <si>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</si>
  <si>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</si>
  <si>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</si>
  <si>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</si>
  <si>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</si>
  <si>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</si>
  <si>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</si>
  <si>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</si>
  <si>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</si>
  <si>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</si>
  <si>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</si>
  <si>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</si>
  <si>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</si>
  <si>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</si>
  <si>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</si>
  <si>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</si>
  <si>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</si>
  <si>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</si>
  <si>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</si>
  <si>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</si>
  <si>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</si>
  <si>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</si>
  <si>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</si>
  <si>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</si>
  <si>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</si>
  <si>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</si>
  <si>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</si>
  <si>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</si>
  <si>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</si>
  <si>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</si>
  <si>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</si>
  <si>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</si>
  <si>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</si>
  <si>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</si>
  <si>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</si>
  <si>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</si>
  <si>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</si>
  <si>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</si>
  <si>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</si>
  <si>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</si>
  <si>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</si>
  <si>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</si>
  <si>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</si>
  <si>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</si>
  <si>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</si>
  <si>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</si>
  <si>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</si>
  <si>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</si>
  <si>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</si>
  <si>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</si>
  <si>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</si>
  <si>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</si>
  <si>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</si>
  <si>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</si>
  <si>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</si>
  <si>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</si>
  <si>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</si>
  <si>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</si>
  <si>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</si>
  <si>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</si>
  <si>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</si>
  <si>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</si>
  <si>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</si>
  <si>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</si>
  <si>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</si>
  <si>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</si>
  <si>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</si>
  <si>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</si>
  <si>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</si>
  <si>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</si>
  <si>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</si>
  <si>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</si>
  <si>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</si>
  <si>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</si>
  <si>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</si>
  <si>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</si>
  <si>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</si>
  <si>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</si>
  <si>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</si>
  <si>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</si>
  <si>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</si>
  <si>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</si>
  <si>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</si>
  <si>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</si>
  <si>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</si>
  <si>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</si>
  <si>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</si>
  <si>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</si>
  <si>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</si>
  <si>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</si>
  <si>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</si>
  <si>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</si>
  <si>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</si>
  <si>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</si>
  <si>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</si>
  <si>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</si>
  <si>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</si>
  <si>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</si>
  <si>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</si>
  <si>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</si>
  <si>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</si>
  <si>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</si>
  <si>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</si>
  <si>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</si>
  <si>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</si>
  <si>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</si>
  <si>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</si>
  <si>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</si>
  <si>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</si>
  <si>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</si>
  <si>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</si>
  <si>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</si>
  <si>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</si>
  <si>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</si>
  <si>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</si>
  <si>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</si>
  <si>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</si>
  <si>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</si>
  <si>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</si>
  <si>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</si>
  <si>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</si>
  <si>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</si>
  <si>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</si>
  <si>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</si>
  <si>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</si>
  <si>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</si>
  <si>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</si>
  <si>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</si>
  <si>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</si>
  <si>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</si>
  <si>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</si>
  <si>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</si>
  <si>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</si>
  <si>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</si>
  <si>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</si>
  <si>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</si>
  <si>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</si>
  <si>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</si>
  <si>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</si>
  <si>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</si>
  <si>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</si>
  <si>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</si>
  <si>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</si>
  <si>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</si>
  <si>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</si>
  <si>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</si>
  <si>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</si>
  <si>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</si>
  <si>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</si>
  <si>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</si>
  <si>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</si>
  <si>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</si>
  <si>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</si>
  <si>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</si>
  <si>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</si>
  <si>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</si>
  <si>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</si>
  <si>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</si>
  <si>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</si>
  <si>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</si>
  <si>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</si>
  <si>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</si>
  <si>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</si>
  <si>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</si>
  <si>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</si>
  <si>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</si>
  <si>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</si>
  <si>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</si>
  <si>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</si>
  <si>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</si>
  <si>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</si>
  <si>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</si>
  <si>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</si>
  <si>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</si>
  <si>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</si>
  <si>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</si>
  <si>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</si>
  <si>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</si>
  <si>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</si>
  <si>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</si>
  <si>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</si>
  <si>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</si>
  <si>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</si>
  <si>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</si>
  <si>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</si>
  <si>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</si>
  <si>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</si>
  <si>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</si>
  <si>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</si>
  <si>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</si>
  <si>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</si>
  <si>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</si>
  <si>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</si>
  <si>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</si>
  <si>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</si>
  <si>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</si>
  <si>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</si>
  <si>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</si>
  <si>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</si>
  <si>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</si>
  <si>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</si>
  <si>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</si>
  <si>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</si>
  <si>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</si>
  <si>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</si>
  <si>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</si>
  <si>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</si>
  <si>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</si>
  <si>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</si>
  <si>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</si>
  <si>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</si>
  <si>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</si>
  <si>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</si>
  <si>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</si>
  <si>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</si>
  <si>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</si>
  <si>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</si>
  <si>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</si>
  <si>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</si>
  <si>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</si>
  <si>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</si>
  <si>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</si>
  <si>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</si>
  <si>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</si>
  <si>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</si>
  <si>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</si>
  <si>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</si>
  <si>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</si>
  <si>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</si>
  <si>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</si>
  <si>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</si>
  <si>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</si>
  <si>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</si>
  <si>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</si>
  <si>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</si>
  <si>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</si>
  <si>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</si>
  <si>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</si>
  <si>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</si>
  <si>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</si>
  <si>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</si>
  <si>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</si>
  <si>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</si>
  <si>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</si>
  <si>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</si>
  <si>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</si>
  <si>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</si>
  <si>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</si>
  <si>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</si>
  <si>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</si>
  <si>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</si>
  <si>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</si>
  <si>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</si>
  <si>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</si>
  <si>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</si>
  <si>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</si>
  <si>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</si>
  <si>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</si>
  <si>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</si>
  <si>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</si>
  <si>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</si>
  <si>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</si>
  <si>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</si>
  <si>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</si>
  <si>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</si>
  <si>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</si>
  <si>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</si>
  <si>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</si>
  <si>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</si>
  <si>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</si>
  <si>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</si>
  <si>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</si>
  <si>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</si>
  <si>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</si>
  <si>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</si>
  <si>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</si>
  <si>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</si>
  <si>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</si>
  <si>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</si>
  <si>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</si>
  <si>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</si>
  <si>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</si>
  <si>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</si>
  <si>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</si>
  <si>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</si>
  <si>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</si>
  <si>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</si>
  <si>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</si>
  <si>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</si>
  <si>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</si>
  <si>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</si>
  <si>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</si>
  <si>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</si>
  <si>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</si>
  <si>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</si>
  <si>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</si>
  <si>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</si>
  <si>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</si>
  <si>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</si>
  <si>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</si>
  <si>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</si>
  <si>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</si>
  <si>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</si>
  <si>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</si>
  <si>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</si>
  <si>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</si>
  <si>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</si>
  <si>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</si>
  <si>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</si>
  <si>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</si>
  <si>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</si>
  <si>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</si>
  <si>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</si>
  <si>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</si>
  <si>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</si>
  <si>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</si>
  <si>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</si>
  <si>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</si>
  <si>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</si>
  <si>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</si>
  <si>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</si>
  <si>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</si>
  <si>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</si>
  <si>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</si>
  <si>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</si>
  <si>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</si>
  <si>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</si>
  <si>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</si>
  <si>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</si>
  <si>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</si>
  <si>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</si>
  <si>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</si>
  <si>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</si>
  <si>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</si>
  <si>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</si>
  <si>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</si>
  <si>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</si>
  <si>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</si>
  <si>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</si>
  <si>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</si>
  <si>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</si>
  <si>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</si>
  <si>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</si>
  <si>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</si>
  <si>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</si>
  <si>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</si>
  <si>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</si>
  <si>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</si>
  <si>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</si>
  <si>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</si>
  <si>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</si>
  <si>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</si>
  <si>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</si>
  <si>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</si>
  <si>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</si>
  <si>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</si>
  <si>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</si>
  <si>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</si>
  <si>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</si>
  <si>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</si>
  <si>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</si>
  <si>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</si>
  <si>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</si>
  <si>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</si>
  <si>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</si>
  <si>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</si>
  <si>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</si>
  <si>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</si>
  <si>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</si>
  <si>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</si>
  <si>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</si>
  <si>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</si>
  <si>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</si>
  <si>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</si>
  <si>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</si>
  <si>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</si>
  <si>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</si>
  <si>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</si>
  <si>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</si>
  <si>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</si>
  <si>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</si>
  <si>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</si>
  <si>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</si>
  <si>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</si>
  <si>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</si>
  <si>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</si>
  <si>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</si>
  <si>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</si>
  <si>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</si>
  <si>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</si>
  <si>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</si>
  <si>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</si>
  <si>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</si>
  <si>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</si>
  <si>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</si>
  <si>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</si>
  <si>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</si>
  <si>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</si>
  <si>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</si>
  <si>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</si>
  <si>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</si>
  <si>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</si>
  <si>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</si>
  <si>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</si>
  <si>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</si>
  <si>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</si>
  <si>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</si>
  <si>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</si>
  <si>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</si>
  <si>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</si>
  <si>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</si>
  <si>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</si>
  <si>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</si>
  <si>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</si>
  <si>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</si>
  <si>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</si>
  <si>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</si>
  <si>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</si>
  <si>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</si>
  <si>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</si>
  <si>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</si>
  <si>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</si>
  <si>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</si>
  <si>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</si>
  <si>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</si>
  <si>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</si>
  <si>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</si>
  <si>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</si>
  <si>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</si>
  <si>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</si>
  <si>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</si>
  <si>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</si>
  <si>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</si>
  <si>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</si>
  <si>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</si>
  <si>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</si>
  <si>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</si>
  <si>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</si>
  <si>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</si>
  <si>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</si>
  <si>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</si>
  <si>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</si>
  <si>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</si>
  <si>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</si>
  <si>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</si>
  <si>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</si>
  <si>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</si>
  <si>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</si>
  <si>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</si>
  <si>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</si>
  <si>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</si>
  <si>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</si>
  <si>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</si>
  <si>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</si>
  <si>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</si>
  <si>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</si>
  <si>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</si>
  <si>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</si>
  <si>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</si>
  <si>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</si>
  <si>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</si>
  <si>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</si>
  <si>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</si>
  <si>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</si>
  <si>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</si>
  <si>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</si>
  <si>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</si>
  <si>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</si>
  <si>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</si>
  <si>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</si>
  <si>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</si>
  <si>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</si>
  <si>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</si>
  <si>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</si>
  <si>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</si>
  <si>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</si>
  <si>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</si>
  <si>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</si>
  <si>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</si>
  <si>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</si>
  <si>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</si>
  <si>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</si>
  <si>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</si>
  <si>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</si>
  <si>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</si>
  <si>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</si>
  <si>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</si>
  <si>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</si>
  <si>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</si>
  <si>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</si>
  <si>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</si>
  <si>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</si>
  <si>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</si>
  <si>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</si>
  <si>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</si>
  <si>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</si>
  <si>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</si>
  <si>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</si>
  <si>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</si>
  <si>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</si>
  <si>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</si>
  <si>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</si>
  <si>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</si>
  <si>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</si>
  <si>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</si>
  <si>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</si>
  <si>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</si>
  <si>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</si>
  <si>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</si>
  <si>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</si>
  <si>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</si>
  <si>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</si>
  <si>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</si>
  <si>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</si>
  <si>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</si>
  <si>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</si>
  <si>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</si>
  <si>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</si>
  <si>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</si>
  <si>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</si>
  <si>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</si>
  <si>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</si>
  <si>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</si>
  <si>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</si>
  <si>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</si>
  <si>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</si>
  <si>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</si>
  <si>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</si>
  <si>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</si>
  <si>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</si>
  <si>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</si>
  <si>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</si>
  <si>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</si>
  <si>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</si>
  <si>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</si>
  <si>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</si>
  <si>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</si>
  <si>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</si>
  <si>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</si>
  <si>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</si>
  <si>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</si>
  <si>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</si>
  <si>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</si>
  <si>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</si>
  <si>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</si>
  <si>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</si>
  <si>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</si>
  <si>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</si>
  <si>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</si>
  <si>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</si>
  <si>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</si>
  <si>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</si>
  <si>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</si>
  <si>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</si>
  <si>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</si>
  <si>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</si>
  <si>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</si>
  <si>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</si>
  <si>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</si>
  <si>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</si>
  <si>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</si>
  <si>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</si>
  <si>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</si>
  <si>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</si>
  <si>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</si>
  <si>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</si>
  <si>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</si>
  <si>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</si>
  <si>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</si>
  <si>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</si>
  <si>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</si>
  <si>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</si>
  <si>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</si>
  <si>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</si>
  <si>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</si>
  <si>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</si>
  <si>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</si>
  <si>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</si>
  <si>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</si>
  <si>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</si>
  <si>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</si>
  <si>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</si>
  <si>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</si>
  <si>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</si>
  <si>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</si>
  <si>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</si>
  <si>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</si>
  <si>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</si>
  <si>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</si>
  <si>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</si>
  <si>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</si>
  <si>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</si>
  <si>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</si>
  <si>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</si>
  <si>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</si>
  <si>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</si>
  <si>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</si>
  <si>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</si>
  <si>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</si>
  <si>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</si>
  <si>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</si>
  <si>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</si>
  <si>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</si>
  <si>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</si>
  <si>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</si>
  <si>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</si>
  <si>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</si>
  <si>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</si>
  <si>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</si>
  <si>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</si>
  <si>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</si>
  <si>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</si>
  <si>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</si>
  <si>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</si>
  <si>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</si>
  <si>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</si>
  <si>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</si>
  <si>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</si>
  <si>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</si>
  <si>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</si>
  <si>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</si>
  <si>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</si>
  <si>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</si>
  <si>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</si>
  <si>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</si>
  <si>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</si>
  <si>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</si>
  <si>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</si>
  <si>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</si>
  <si>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</si>
  <si>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</si>
  <si>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</si>
  <si>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</si>
  <si>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</si>
  <si>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</si>
  <si>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</si>
  <si>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</si>
  <si>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</si>
  <si>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</si>
  <si>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</si>
  <si>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</si>
  <si>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</si>
  <si>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</si>
  <si>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</si>
  <si>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</si>
  <si>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</si>
  <si>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</si>
  <si>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</si>
  <si>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</si>
  <si>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</si>
  <si>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</si>
  <si>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</si>
  <si>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</si>
  <si>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</si>
  <si>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</si>
  <si>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</si>
  <si>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</si>
  <si>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</si>
  <si>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</si>
  <si>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</si>
  <si>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</si>
  <si>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</si>
  <si>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</si>
  <si>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</si>
  <si>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</si>
  <si>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</si>
  <si>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</si>
  <si>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</si>
  <si>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</si>
  <si>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</si>
  <si>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</si>
  <si>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</si>
  <si>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</si>
  <si>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</si>
  <si>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</si>
  <si>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</si>
  <si>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</si>
  <si>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</si>
  <si>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</si>
  <si>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</si>
  <si>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</si>
  <si>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</si>
  <si>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</si>
  <si>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</si>
  <si>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</si>
  <si>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</si>
  <si>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</si>
  <si>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</si>
  <si>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</si>
  <si>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</si>
  <si>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</si>
  <si>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</si>
  <si>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</si>
  <si>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</si>
  <si>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</si>
  <si>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</si>
  <si>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</si>
  <si>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</si>
  <si>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</si>
  <si>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</si>
  <si>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</si>
  <si>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</si>
  <si>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</si>
  <si>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</si>
  <si>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</si>
  <si>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</si>
  <si>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</si>
  <si>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</si>
  <si>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</si>
  <si>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</si>
  <si>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</si>
  <si>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</si>
  <si>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</si>
  <si>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</si>
  <si>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</si>
  <si>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</si>
  <si>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</si>
  <si>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</si>
  <si>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</si>
  <si>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</si>
  <si>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</si>
  <si>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</si>
  <si>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</si>
  <si>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</si>
  <si>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</si>
  <si>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</si>
  <si>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</si>
  <si>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</si>
  <si>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</si>
  <si>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</si>
  <si>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</si>
  <si>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</si>
  <si>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</si>
  <si>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</si>
  <si>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</si>
  <si>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</si>
  <si>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</si>
  <si>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</si>
  <si>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</si>
  <si>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</si>
  <si>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</si>
  <si>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</si>
  <si>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</si>
  <si>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</si>
  <si>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</si>
  <si>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</si>
  <si>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</si>
  <si>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</si>
  <si>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</si>
  <si>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</si>
  <si>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</si>
  <si>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</si>
  <si>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</si>
  <si>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</si>
  <si>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</si>
  <si>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</si>
  <si>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</si>
  <si>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</si>
  <si>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</si>
  <si>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</si>
  <si>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</si>
  <si>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</si>
  <si>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</si>
  <si>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</si>
  <si>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</si>
  <si>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</si>
  <si>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</si>
  <si>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</si>
  <si>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</si>
  <si>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</si>
  <si>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</si>
  <si>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</si>
  <si>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</si>
  <si>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</si>
  <si>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</si>
  <si>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</si>
  <si>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</si>
  <si>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</si>
  <si>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</si>
  <si>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</si>
  <si>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</si>
  <si>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</si>
  <si>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</si>
  <si>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</si>
  <si>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</si>
  <si>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</si>
  <si>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</si>
  <si>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</si>
  <si>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</si>
  <si>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</si>
  <si>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</si>
  <si>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</si>
  <si>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</si>
  <si>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</si>
  <si>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</si>
  <si>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</si>
  <si>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</si>
  <si>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</si>
  <si>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</si>
  <si>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</si>
  <si>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</si>
  <si>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</si>
  <si>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</si>
  <si>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</si>
  <si>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</si>
  <si>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</si>
  <si>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</si>
  <si>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</si>
  <si>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</si>
  <si>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</si>
  <si>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</si>
  <si>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</si>
  <si>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</si>
  <si>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</si>
  <si>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</si>
  <si>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</si>
  <si>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</si>
  <si>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</si>
  <si>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</si>
  <si>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</si>
  <si>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</si>
  <si>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</si>
  <si>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</si>
  <si>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</si>
  <si>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</si>
  <si>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</si>
  <si>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</si>
  <si>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</si>
  <si>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</si>
  <si>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</si>
  <si>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</si>
  <si>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</si>
  <si>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</si>
  <si>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</si>
  <si>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</si>
  <si>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</si>
  <si>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</si>
  <si>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</si>
  <si>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</si>
  <si>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</si>
  <si>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</si>
  <si>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</si>
  <si>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</si>
  <si>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</si>
  <si>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</si>
  <si>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</si>
  <si>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</si>
  <si>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</si>
  <si>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</si>
  <si>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</si>
  <si>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</si>
  <si>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</si>
  <si>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</si>
  <si>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</si>
  <si>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</si>
  <si>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</si>
  <si>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</si>
  <si>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</si>
  <si>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</si>
  <si>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</si>
  <si>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</si>
  <si>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</si>
  <si>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</si>
  <si>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</si>
  <si>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</si>
  <si>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</si>
  <si>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</si>
  <si>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</si>
  <si>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</si>
  <si>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</si>
  <si>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</si>
  <si>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</si>
  <si>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</si>
  <si>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</si>
  <si>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</si>
  <si>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</si>
  <si>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</si>
  <si>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</si>
  <si>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</si>
  <si>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</si>
  <si>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</si>
  <si>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</si>
  <si>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</si>
  <si>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</si>
  <si>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</si>
  <si>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</si>
  <si>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</si>
  <si>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</si>
  <si>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</si>
  <si>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</si>
  <si>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</si>
  <si>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</si>
  <si>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</si>
  <si>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</si>
  <si>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</si>
  <si>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</si>
  <si>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</si>
  <si>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</si>
  <si>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</si>
  <si>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</si>
  <si>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</si>
  <si>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</si>
  <si>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</si>
  <si>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</si>
  <si>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</si>
  <si>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</si>
  <si>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</si>
  <si>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</si>
  <si>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</si>
  <si>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</si>
  <si>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</si>
  <si>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</si>
  <si>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</si>
  <si>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</si>
  <si>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</si>
  <si>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</si>
  <si>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</si>
  <si>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</si>
  <si>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</si>
  <si>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</si>
  <si>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</si>
  <si>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</si>
  <si>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</si>
  <si>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</si>
  <si>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</si>
  <si>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</si>
  <si>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</si>
  <si>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</si>
  <si>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</si>
  <si>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</si>
  <si>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</si>
  <si>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</si>
  <si>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</si>
  <si>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</si>
  <si>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</si>
  <si>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</si>
  <si>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</si>
  <si>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</si>
  <si>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</si>
  <si>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</si>
  <si>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</si>
  <si>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</si>
  <si>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</si>
  <si>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</si>
  <si>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</si>
  <si>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</si>
  <si>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</si>
  <si>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</si>
  <si>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</si>
  <si>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</si>
  <si>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</si>
  <si>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</si>
  <si>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</si>
  <si>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</si>
  <si>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</si>
  <si>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</si>
  <si>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</si>
  <si>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</si>
  <si>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</si>
  <si>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</si>
  <si>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</si>
  <si>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</si>
  <si>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</si>
  <si>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</si>
  <si>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</si>
  <si>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</si>
  <si>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</si>
  <si>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</si>
  <si>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</si>
  <si>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</si>
  <si>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</si>
  <si>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</si>
  <si>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</si>
  <si>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</si>
  <si>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</si>
  <si>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</si>
  <si>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</si>
  <si>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</si>
  <si>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</si>
  <si>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</si>
  <si>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</si>
  <si>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</si>
  <si>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</si>
  <si>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</si>
  <si>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</si>
  <si>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</si>
  <si>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</si>
  <si>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</si>
  <si>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</si>
  <si>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</si>
  <si>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</si>
  <si>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</si>
  <si>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</si>
  <si>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</si>
  <si>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</si>
  <si>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</si>
  <si>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</si>
  <si>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</si>
  <si>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</si>
  <si>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</si>
  <si>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</si>
  <si>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</si>
  <si>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</si>
  <si>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</si>
  <si>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</si>
  <si>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</si>
  <si>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</si>
  <si>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</si>
  <si>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</si>
  <si>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</si>
  <si>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</si>
  <si>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</si>
  <si>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</si>
  <si>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</si>
  <si>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</si>
  <si>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</si>
  <si>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</si>
  <si>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</si>
  <si>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</si>
  <si>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</si>
  <si>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</si>
  <si>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</si>
  <si>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</si>
  <si>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</si>
  <si>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</si>
  <si>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</si>
  <si>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</si>
  <si>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</si>
  <si>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</si>
  <si>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</si>
  <si>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</si>
  <si>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</si>
  <si>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</si>
  <si>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</si>
  <si>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</si>
  <si>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</si>
  <si>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</si>
  <si>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</si>
  <si>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</si>
  <si>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</si>
  <si>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</si>
  <si>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</si>
  <si>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</si>
  <si>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</si>
  <si>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</si>
  <si>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</si>
  <si>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</si>
  <si>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</si>
  <si>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</si>
  <si>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</si>
  <si>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</si>
  <si>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</si>
  <si>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</si>
  <si>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</si>
  <si>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</si>
  <si>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</si>
  <si>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</si>
  <si>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</si>
  <si>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</si>
  <si>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</si>
  <si>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</si>
  <si>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</si>
  <si>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</si>
  <si>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</si>
  <si>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</si>
  <si>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</si>
  <si>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</si>
  <si>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</si>
  <si>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</si>
  <si>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</si>
  <si>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</si>
  <si>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</si>
  <si>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</si>
  <si>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</si>
  <si>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</si>
  <si>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</si>
  <si>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</si>
  <si>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</si>
  <si>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</si>
  <si>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</si>
  <si>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</si>
  <si>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</si>
  <si>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</si>
  <si>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</si>
  <si>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</si>
  <si>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</si>
  <si>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</si>
  <si>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</si>
  <si>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</si>
  <si>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</si>
  <si>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</si>
  <si>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</si>
  <si>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</si>
  <si>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</si>
  <si>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</si>
  <si>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</si>
  <si>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</si>
  <si>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</si>
  <si>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</si>
  <si>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</si>
  <si>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</si>
  <si>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</si>
  <si>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</si>
  <si>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</si>
  <si>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</si>
  <si>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</si>
  <si>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</si>
  <si>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</si>
  <si>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</si>
  <si>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</si>
  <si>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</si>
  <si>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</si>
  <si>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</si>
  <si>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</si>
  <si>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</si>
  <si>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</si>
  <si>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</si>
  <si>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</si>
  <si>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</si>
  <si>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</si>
  <si>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</si>
  <si>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</si>
  <si>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</si>
  <si>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</si>
  <si>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</si>
  <si>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</si>
  <si>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</si>
  <si>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</si>
  <si>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</si>
  <si>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</si>
  <si>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</si>
  <si>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</si>
  <si>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</si>
  <si>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</si>
  <si>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</si>
  <si>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</si>
  <si>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</si>
  <si>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</si>
  <si>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</si>
  <si>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</si>
  <si>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</si>
  <si>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</si>
  <si>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</si>
  <si>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</si>
  <si>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</si>
  <si>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</si>
  <si>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</si>
  <si>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</si>
  <si>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</si>
  <si>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</si>
  <si>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</si>
  <si>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</si>
  <si>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</si>
  <si>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</si>
  <si>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</si>
  <si>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</si>
  <si>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</si>
  <si>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</si>
  <si>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</si>
  <si>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</si>
  <si>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</si>
  <si>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</si>
  <si>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</si>
  <si>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</si>
  <si>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</si>
  <si>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</si>
  <si>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</si>
  <si>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</si>
  <si>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</si>
  <si>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</si>
  <si>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</si>
  <si>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</si>
  <si>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</si>
  <si>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</si>
  <si>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</si>
  <si>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</si>
  <si>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</si>
  <si>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</si>
  <si>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</si>
  <si>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</si>
  <si>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</si>
  <si>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</si>
  <si>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</si>
  <si>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</si>
  <si>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</si>
  <si>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</si>
  <si>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</si>
  <si>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</si>
  <si>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</si>
  <si>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</si>
  <si>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</si>
  <si>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</si>
  <si>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</si>
  <si>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</si>
  <si>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</si>
  <si>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</si>
  <si>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</si>
  <si>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</si>
  <si>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</si>
  <si>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</si>
  <si>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</si>
  <si>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</si>
  <si>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</si>
  <si>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</si>
  <si>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</si>
  <si>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</si>
  <si>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</si>
  <si>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</si>
  <si>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</si>
  <si>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</si>
  <si>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</si>
  <si>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</si>
  <si>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</si>
  <si>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</si>
  <si>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</si>
  <si>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</si>
  <si>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</si>
  <si>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</si>
  <si>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</si>
  <si>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</si>
  <si>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</si>
  <si>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</si>
  <si>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</si>
  <si>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</si>
  <si>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</si>
  <si>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</si>
  <si>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</si>
  <si>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</si>
  <si>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</si>
  <si>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</si>
  <si>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</si>
  <si>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</si>
  <si>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</si>
  <si>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</si>
  <si>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</si>
  <si>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</si>
  <si>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</si>
  <si>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</si>
  <si>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</si>
  <si>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</si>
  <si>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</si>
  <si>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</si>
  <si>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</si>
  <si>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</si>
  <si>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</si>
  <si>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</si>
  <si>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</si>
  <si>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</si>
  <si>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</si>
  <si>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</si>
  <si>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</si>
  <si>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</si>
  <si>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</si>
  <si>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</si>
  <si>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</si>
  <si>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</si>
  <si>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</si>
  <si>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</si>
  <si>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</si>
  <si>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</si>
  <si>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</si>
  <si>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</si>
  <si>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</si>
  <si>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</si>
  <si>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</si>
  <si>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</si>
  <si>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</si>
  <si>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</si>
  <si>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</si>
  <si>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</si>
  <si>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</si>
  <si>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</si>
  <si>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</si>
  <si>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</si>
  <si>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</si>
  <si>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</si>
  <si>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</si>
  <si>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</si>
  <si>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</si>
  <si>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</si>
  <si>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</si>
  <si>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</si>
  <si>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</si>
  <si>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</si>
  <si>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</si>
  <si>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</si>
  <si>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</si>
  <si>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</si>
  <si>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</si>
  <si>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</si>
  <si>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</si>
  <si>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</si>
  <si>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</si>
  <si>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</si>
  <si>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</si>
  <si>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</si>
  <si>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</si>
  <si>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</si>
  <si>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</si>
  <si>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</si>
  <si>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</si>
  <si>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</si>
  <si>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</si>
  <si>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</si>
  <si>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</si>
  <si>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</si>
  <si>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</si>
  <si>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</si>
  <si>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</si>
  <si>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</si>
  <si>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</si>
  <si>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</si>
  <si>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</si>
  <si>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</si>
  <si>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</si>
  <si>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</si>
  <si>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</si>
  <si>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</si>
  <si>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</si>
  <si>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</si>
  <si>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</si>
  <si>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</si>
  <si>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</si>
  <si>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</si>
  <si>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</si>
  <si>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</si>
  <si>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</si>
  <si>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</si>
  <si>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</si>
  <si>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</si>
  <si>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</si>
  <si>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</si>
  <si>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</si>
  <si>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</si>
  <si>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</si>
  <si>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</si>
  <si>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</si>
  <si>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</si>
  <si>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</si>
  <si>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</si>
  <si>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</si>
  <si>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</si>
  <si>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</si>
  <si>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</si>
  <si>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</si>
  <si>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</si>
  <si>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</si>
  <si>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</si>
  <si>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</si>
  <si>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</si>
  <si>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</si>
  <si>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</si>
  <si>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</si>
  <si>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</si>
  <si>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</si>
  <si>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</si>
  <si>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</si>
  <si>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</si>
  <si>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</si>
  <si>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</si>
  <si>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</si>
  <si>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</si>
  <si>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</si>
  <si>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</si>
  <si>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</si>
  <si>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</si>
  <si>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</si>
  <si>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</si>
  <si>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</si>
  <si>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</si>
  <si>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</si>
  <si>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</si>
  <si>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</si>
  <si>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</si>
  <si>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</si>
  <si>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</si>
  <si>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</si>
  <si>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</si>
  <si>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</si>
  <si>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</si>
  <si>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</si>
  <si>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</si>
  <si>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</si>
  <si>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</si>
  <si>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</si>
  <si>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</si>
  <si>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</si>
  <si>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</si>
  <si>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</si>
  <si>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</si>
  <si>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</si>
  <si>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</si>
  <si>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</si>
  <si>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</si>
  <si>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</si>
  <si>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</si>
  <si>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</si>
  <si>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</si>
  <si>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</si>
  <si>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</si>
  <si>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</si>
  <si>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</si>
  <si>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</si>
  <si>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</si>
  <si>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</si>
  <si>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</si>
  <si>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</si>
  <si>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</si>
  <si>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</si>
  <si>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</si>
  <si>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</si>
  <si>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</si>
  <si>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</si>
  <si>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</si>
  <si>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</si>
  <si>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</si>
  <si>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</si>
  <si>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</si>
  <si>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</si>
  <si>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</si>
  <si>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</si>
  <si>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</si>
  <si>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</si>
  <si>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</si>
  <si>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</si>
  <si>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</si>
  <si>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</si>
  <si>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</si>
  <si>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</si>
  <si>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</si>
  <si>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</si>
  <si>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</si>
  <si>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</si>
  <si>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</si>
  <si>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</si>
  <si>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</si>
  <si>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</si>
  <si>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</si>
  <si>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</si>
  <si>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</si>
  <si>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</si>
  <si>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</si>
  <si>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</si>
  <si>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</si>
  <si>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</si>
  <si>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</si>
  <si>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</si>
  <si>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</si>
  <si>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</si>
  <si>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</si>
  <si>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</si>
  <si>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</si>
  <si>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</si>
  <si>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</si>
  <si>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</si>
  <si>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</si>
  <si>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</si>
  <si>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</si>
  <si>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</si>
  <si>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</si>
  <si>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</si>
  <si>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</si>
  <si>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</si>
  <si>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</si>
  <si>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</si>
  <si>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</si>
  <si>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</si>
  <si>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</si>
  <si>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</si>
  <si>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</si>
  <si>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</si>
  <si>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</si>
  <si>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</si>
  <si>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</si>
  <si>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</si>
  <si>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</si>
  <si>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</si>
  <si>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</si>
  <si>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</si>
  <si>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</si>
  <si>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</si>
  <si>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</si>
  <si>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</si>
  <si>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</si>
  <si>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</si>
  <si>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</si>
  <si>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</si>
  <si>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</si>
  <si>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</si>
  <si>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</si>
  <si>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</si>
  <si>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</si>
  <si>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</si>
  <si>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</si>
  <si>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</si>
  <si>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</si>
  <si>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</si>
  <si>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</si>
  <si>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</si>
  <si>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</si>
  <si>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</si>
  <si>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</si>
  <si>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</si>
  <si>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</si>
  <si>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</si>
  <si>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</si>
  <si>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</si>
  <si>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</si>
  <si>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</si>
  <si>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</si>
  <si>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</si>
  <si>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</si>
  <si>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</si>
  <si>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</si>
  <si>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</si>
  <si>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</si>
  <si>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</si>
  <si>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</si>
  <si>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</si>
  <si>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</si>
  <si>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</si>
  <si>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</si>
  <si>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</si>
  <si>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</si>
  <si>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</si>
  <si>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</si>
  <si>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</si>
  <si>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</si>
  <si>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</si>
  <si>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</si>
  <si>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</si>
  <si>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</si>
  <si>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</si>
  <si>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</si>
  <si>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</si>
  <si>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</si>
  <si>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</si>
  <si>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</si>
  <si>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</si>
  <si>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</si>
  <si>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</si>
  <si>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</si>
  <si>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</si>
  <si>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</si>
  <si>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</si>
  <si>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</si>
  <si>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</si>
  <si>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</si>
  <si>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</si>
  <si>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</si>
  <si>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</si>
  <si>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</si>
  <si>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</si>
  <si>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</si>
  <si>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</si>
  <si>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</si>
  <si>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</si>
  <si>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</si>
  <si>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</si>
  <si>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</si>
  <si>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</si>
  <si>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</si>
  <si>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</si>
  <si>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</si>
  <si>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</si>
  <si>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</si>
  <si>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</si>
  <si>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</si>
  <si>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</si>
  <si>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</si>
  <si>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</si>
  <si>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</si>
  <si>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</si>
  <si>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</si>
  <si>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</si>
  <si>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</si>
  <si>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</si>
  <si>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</si>
  <si>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</si>
  <si>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</si>
  <si>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</si>
  <si>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</si>
  <si>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</si>
  <si>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</si>
  <si>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</si>
  <si>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</si>
  <si>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</si>
  <si>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</si>
  <si>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</si>
  <si>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</si>
  <si>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</si>
  <si>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</si>
  <si>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</si>
  <si>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</si>
  <si>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</si>
  <si>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</si>
  <si>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</si>
  <si>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</si>
  <si>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</si>
  <si>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</si>
  <si>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</si>
  <si>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</si>
  <si>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</si>
  <si>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</si>
  <si>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</si>
  <si>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</si>
  <si>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</si>
  <si>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</si>
  <si>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</si>
  <si>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</si>
  <si>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</si>
  <si>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</si>
  <si>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</si>
  <si>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</si>
  <si>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</si>
  <si>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</si>
  <si>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</si>
  <si>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</si>
  <si>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</si>
  <si>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</si>
  <si>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</si>
  <si>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</si>
  <si>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</si>
  <si>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</si>
  <si>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</si>
  <si>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</si>
  <si>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</si>
  <si>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</si>
  <si>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</si>
  <si>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</si>
  <si>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</si>
  <si>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</si>
  <si>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</si>
  <si>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</si>
  <si>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</si>
  <si>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</si>
  <si>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</si>
  <si>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</si>
  <si>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</si>
  <si>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</si>
  <si>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</si>
  <si>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</si>
  <si>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</si>
  <si>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</si>
  <si>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</si>
  <si>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</si>
  <si>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</si>
  <si>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</si>
  <si>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</si>
  <si>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</si>
  <si>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</si>
  <si>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</si>
  <si>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</si>
  <si>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</si>
  <si>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</si>
  <si>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</si>
  <si>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</si>
  <si>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</si>
  <si>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</si>
  <si>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</si>
  <si>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</si>
  <si>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</si>
  <si>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</si>
  <si>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</si>
  <si>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</si>
  <si>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</si>
  <si>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</si>
  <si>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</si>
  <si>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</si>
  <si>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</si>
  <si>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</si>
  <si>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</si>
  <si>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</si>
  <si>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</si>
  <si>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</si>
  <si>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</si>
  <si>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</si>
  <si>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</si>
  <si>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</si>
  <si>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</si>
  <si>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</si>
  <si>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</si>
  <si>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</si>
  <si>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</si>
  <si>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</si>
  <si>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</si>
  <si>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</si>
  <si>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</si>
  <si>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</si>
  <si>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</si>
  <si>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</si>
  <si>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</si>
  <si>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</si>
  <si>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</si>
  <si>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</si>
  <si>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</si>
  <si>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</si>
  <si>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</si>
  <si>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</si>
  <si>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</si>
  <si>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</si>
  <si>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</si>
  <si>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</si>
  <si>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</si>
  <si>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</si>
  <si>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</si>
  <si>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</si>
  <si>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</si>
  <si>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</si>
  <si>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</si>
  <si>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</si>
  <si>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</si>
  <si>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</si>
  <si>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</si>
  <si>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</si>
  <si>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</si>
  <si>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</si>
  <si>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</si>
  <si>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</si>
  <si>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</si>
  <si>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</si>
  <si>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</si>
  <si>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</si>
  <si>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</si>
  <si>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</si>
  <si>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</si>
  <si>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</si>
  <si>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</si>
  <si>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</si>
  <si>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</si>
  <si>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</si>
  <si>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</si>
  <si>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</si>
  <si>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</si>
  <si>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</si>
  <si>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</si>
  <si>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</si>
  <si>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</si>
  <si>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</si>
  <si>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</si>
  <si>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</si>
  <si>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</si>
  <si>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</si>
  <si>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</si>
  <si>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</si>
  <si>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</si>
  <si>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</si>
  <si>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</si>
  <si>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</si>
  <si>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</si>
  <si>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</si>
  <si>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</si>
  <si>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</si>
  <si>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</si>
  <si>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</si>
  <si>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</si>
  <si>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</si>
  <si>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</si>
  <si>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</si>
  <si>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</si>
  <si>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</si>
  <si>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</si>
  <si>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</si>
  <si>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</si>
  <si>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</si>
  <si>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</si>
  <si>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</si>
  <si>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</si>
  <si>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</si>
  <si>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</si>
  <si>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</si>
  <si>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</si>
  <si>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</si>
  <si>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</si>
  <si>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</si>
  <si>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</si>
  <si>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</si>
  <si>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</si>
  <si>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</si>
  <si>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</si>
  <si>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</si>
  <si>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</si>
  <si>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</si>
  <si>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</si>
  <si>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</si>
  <si>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</si>
  <si>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</si>
  <si>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</si>
  <si>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</si>
  <si>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</si>
  <si>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</si>
  <si>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</si>
  <si>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</si>
  <si>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</si>
  <si>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</si>
  <si>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</si>
  <si>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</si>
  <si>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</si>
  <si>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</si>
  <si>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</si>
  <si>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</si>
  <si>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</si>
  <si>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</si>
  <si>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</si>
  <si>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</si>
  <si>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</si>
  <si>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</si>
  <si>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</si>
  <si>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</si>
  <si>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</si>
  <si>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</si>
  <si>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</si>
  <si>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</si>
  <si>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</si>
  <si>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</si>
  <si>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</si>
  <si>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</si>
  <si>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</si>
  <si>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</si>
  <si>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</si>
  <si>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</si>
  <si>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</si>
  <si>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</si>
  <si>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</si>
  <si>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</si>
  <si>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</si>
  <si>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</si>
  <si>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</si>
  <si>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</si>
  <si>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</si>
  <si>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</si>
  <si>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</si>
  <si>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</si>
  <si>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</si>
  <si>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</si>
  <si>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</si>
  <si>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</si>
  <si>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</si>
  <si>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</si>
  <si>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</si>
  <si>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</si>
  <si>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</si>
  <si>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</si>
  <si>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</si>
  <si>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</si>
  <si>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</si>
  <si>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</si>
  <si>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</si>
  <si>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</si>
  <si>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</si>
  <si>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</si>
  <si>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</si>
  <si>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</si>
  <si>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</si>
  <si>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</si>
  <si>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</si>
  <si>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</si>
  <si>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</si>
  <si>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</si>
  <si>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</si>
  <si>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</si>
  <si>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</si>
  <si>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</si>
  <si>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</si>
  <si>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</si>
  <si>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</si>
  <si>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</si>
  <si>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</si>
  <si>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</si>
  <si>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</si>
  <si>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</si>
  <si>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</si>
  <si>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</si>
  <si>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</si>
  <si>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</si>
  <si>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</si>
  <si>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</si>
  <si>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</si>
  <si>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</si>
  <si>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</si>
  <si>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</si>
  <si>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</si>
  <si>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</si>
  <si>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</si>
  <si>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</si>
  <si>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</si>
  <si>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</si>
  <si>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</si>
  <si>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</si>
  <si>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</si>
  <si>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</si>
  <si>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</si>
  <si>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</si>
  <si>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</si>
  <si>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</si>
  <si>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</si>
  <si>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</si>
  <si>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</si>
  <si>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</si>
  <si>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</si>
  <si>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</si>
  <si>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</si>
  <si>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</si>
  <si>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</si>
  <si>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</si>
  <si>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</si>
  <si>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</si>
  <si>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</si>
  <si>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</si>
  <si>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</si>
  <si>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</si>
  <si>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</si>
  <si>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</si>
  <si>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</si>
  <si>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</si>
  <si>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</si>
  <si>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</si>
  <si>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</si>
  <si>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</si>
  <si>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</si>
  <si>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</si>
  <si>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</si>
  <si>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</si>
  <si>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</si>
  <si>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</si>
  <si>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</si>
  <si>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</si>
  <si>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</si>
  <si>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</si>
  <si>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</si>
  <si>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</si>
  <si>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</si>
  <si>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</si>
  <si>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</si>
  <si>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</si>
  <si>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</si>
  <si>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</si>
  <si>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</si>
  <si>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</si>
  <si>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</si>
  <si>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</si>
  <si>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</si>
  <si>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</si>
  <si>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</si>
  <si>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</si>
  <si>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</si>
  <si>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</si>
  <si>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</si>
  <si>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</si>
  <si>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</si>
  <si>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</si>
  <si>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</si>
  <si>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</si>
  <si>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</si>
  <si>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</si>
  <si>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</si>
  <si>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</si>
  <si>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</si>
  <si>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</si>
  <si>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</si>
  <si>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</si>
  <si>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</si>
  <si>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</si>
  <si>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</si>
  <si>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</si>
  <si>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</si>
  <si>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</si>
  <si>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</si>
  <si>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</si>
  <si>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</si>
  <si>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</si>
  <si>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</si>
  <si>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</si>
  <si>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</si>
  <si>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</si>
  <si>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</si>
  <si>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</si>
  <si>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</si>
  <si>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</si>
  <si>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</si>
  <si>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</si>
  <si>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</si>
  <si>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</si>
  <si>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</si>
  <si>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</si>
  <si>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</si>
  <si>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</si>
  <si>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</si>
  <si>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</si>
  <si>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</si>
  <si>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</si>
  <si>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</si>
  <si>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</si>
  <si>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</si>
  <si>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</si>
  <si>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</si>
  <si>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</si>
  <si>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</si>
  <si>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</si>
  <si>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</si>
  <si>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</si>
  <si>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</si>
  <si>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</si>
  <si>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</si>
  <si>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</si>
  <si>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</si>
  <si>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</si>
  <si>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</si>
  <si>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</si>
  <si>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</si>
  <si>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</si>
  <si>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</si>
  <si>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</si>
  <si>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</si>
  <si>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</si>
  <si>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</si>
  <si>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</si>
  <si>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</si>
  <si>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</si>
  <si>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</si>
  <si>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</si>
  <si>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</si>
  <si>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</si>
  <si>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</si>
  <si>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</si>
  <si>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</si>
  <si>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</si>
  <si>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</si>
  <si>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</si>
  <si>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</si>
  <si>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</si>
  <si>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</si>
  <si>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</si>
  <si>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</si>
  <si>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</si>
  <si>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</si>
  <si>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</si>
  <si>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</si>
  <si>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</si>
  <si>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</si>
  <si>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</si>
  <si>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</si>
  <si>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</si>
  <si>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</si>
  <si>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</si>
  <si>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</si>
  <si>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</si>
  <si>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</si>
  <si>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</si>
  <si>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</si>
  <si>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</si>
  <si>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</si>
  <si>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</si>
  <si>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</si>
  <si>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</si>
  <si>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</si>
  <si>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</si>
  <si>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</si>
  <si>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</si>
  <si>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</si>
  <si>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</si>
  <si>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</si>
  <si>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</si>
  <si>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</si>
  <si>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</si>
  <si>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</si>
  <si>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</si>
  <si>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</si>
  <si>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</si>
  <si>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</si>
  <si>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</si>
  <si>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</si>
  <si>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</si>
  <si>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</si>
  <si>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</si>
  <si>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</si>
  <si>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</si>
  <si>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</si>
  <si>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</si>
  <si>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</si>
  <si>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</si>
  <si>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</si>
  <si>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</si>
  <si>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</si>
  <si>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</si>
  <si>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</si>
  <si>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</si>
  <si>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</si>
  <si>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</si>
  <si>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</si>
  <si>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</si>
  <si>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</si>
  <si>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</si>
  <si>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</si>
  <si>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</si>
  <si>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</si>
  <si>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</si>
  <si>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</si>
  <si>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</si>
  <si>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</si>
  <si>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</si>
  <si>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</si>
  <si>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</si>
  <si>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</si>
  <si>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</si>
  <si>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</si>
  <si>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</si>
  <si>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</si>
  <si>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</si>
  <si>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</si>
  <si>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</si>
  <si>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</si>
  <si>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</si>
  <si>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</si>
  <si>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</si>
  <si>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</si>
  <si>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</si>
  <si>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</si>
  <si>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</si>
  <si>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</si>
  <si>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</si>
  <si>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</si>
  <si>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</si>
  <si>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</si>
  <si>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</si>
  <si>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</si>
  <si>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</si>
  <si>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</si>
  <si>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</si>
  <si>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</si>
  <si>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</si>
  <si>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</si>
  <si>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</si>
  <si>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</si>
  <si>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</si>
  <si>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</si>
  <si>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</si>
  <si>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</si>
  <si>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</si>
  <si>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</si>
  <si>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</si>
  <si>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</si>
  <si>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</si>
  <si>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</si>
  <si>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</si>
  <si>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</si>
  <si>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</si>
  <si>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</si>
  <si>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</si>
  <si>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</si>
  <si>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</si>
  <si>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</si>
  <si>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</si>
  <si>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</si>
  <si>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</si>
  <si>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</si>
  <si>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</si>
  <si>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</si>
  <si>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</si>
  <si>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</si>
  <si>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</si>
  <si>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</si>
  <si>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</si>
  <si>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</si>
  <si>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</si>
  <si>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</si>
  <si>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</si>
  <si>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</si>
  <si>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</si>
  <si>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</si>
  <si>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</si>
  <si>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</si>
  <si>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</si>
  <si>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</si>
  <si>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</si>
  <si>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</si>
  <si>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</si>
  <si>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</si>
  <si>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</si>
  <si>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</si>
  <si>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</si>
  <si>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</si>
  <si>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</si>
  <si>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</si>
  <si>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</si>
  <si>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</si>
  <si>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</si>
  <si>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</si>
  <si>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</si>
  <si>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</si>
  <si>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</si>
  <si>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</si>
  <si>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</si>
  <si>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</si>
  <si>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</si>
  <si>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</si>
  <si>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</si>
  <si>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</si>
  <si>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</si>
  <si>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</si>
  <si>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</si>
  <si>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</si>
  <si>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</si>
  <si>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</si>
  <si>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</si>
  <si>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</si>
  <si>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</si>
  <si>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</si>
  <si>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</si>
  <si>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</si>
  <si>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</si>
  <si>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</si>
  <si>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</si>
  <si>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</si>
  <si>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</si>
  <si>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</si>
  <si>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</si>
  <si>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</si>
  <si>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</si>
  <si>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</si>
  <si>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</si>
  <si>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</si>
  <si>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</si>
  <si>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</si>
  <si>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</si>
  <si>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</si>
  <si>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</si>
  <si>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</si>
  <si>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</si>
  <si>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</si>
  <si>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</si>
  <si>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</si>
  <si>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</si>
  <si>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</si>
  <si>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</si>
  <si>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</si>
  <si>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</si>
  <si>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</si>
  <si>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</si>
  <si>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</si>
  <si>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</si>
  <si>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</si>
  <si>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</si>
  <si>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</si>
  <si>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</si>
  <si>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</si>
  <si>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</si>
  <si>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</si>
  <si>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</si>
  <si>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</si>
  <si>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</si>
  <si>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</si>
  <si>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</si>
  <si>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</si>
  <si>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</si>
  <si>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</si>
  <si>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</si>
  <si>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</si>
  <si>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</si>
  <si>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</si>
  <si>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</si>
  <si>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</si>
  <si>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</si>
  <si>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</si>
  <si>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</si>
  <si>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</si>
  <si>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</si>
  <si>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</si>
  <si>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</si>
  <si>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</si>
  <si>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</si>
  <si>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</si>
  <si>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</si>
  <si>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</si>
  <si>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</si>
  <si>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</si>
  <si>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</si>
  <si>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</si>
  <si>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</si>
  <si>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</si>
  <si>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</si>
  <si>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</si>
  <si>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</si>
  <si>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</si>
  <si>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</si>
  <si>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</si>
  <si>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</si>
  <si>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</si>
  <si>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</si>
  <si>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</si>
  <si>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</si>
  <si>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</si>
  <si>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</si>
  <si>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</si>
  <si>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</si>
  <si>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</si>
  <si>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</si>
  <si>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</si>
  <si>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</si>
  <si>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</si>
  <si>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</si>
  <si>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</si>
  <si>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</si>
  <si>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</si>
  <si>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</si>
  <si>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</si>
  <si>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</si>
  <si>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</si>
  <si>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</si>
  <si>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</si>
  <si>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</si>
  <si>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</si>
  <si>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</si>
  <si>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</si>
  <si>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</si>
  <si>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</si>
  <si>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</si>
  <si>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</si>
  <si>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</si>
  <si>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</si>
  <si>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</si>
  <si>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</si>
  <si>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</si>
  <si>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</si>
  <si>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</si>
  <si>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</si>
  <si>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</si>
  <si>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</si>
  <si>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</si>
  <si>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</si>
  <si>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</si>
  <si>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</si>
  <si>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</si>
  <si>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</si>
  <si>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</si>
  <si>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</si>
  <si>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</si>
  <si>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</si>
  <si>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</si>
  <si>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</si>
  <si>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</si>
  <si>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</si>
  <si>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</si>
  <si>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</si>
  <si>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</si>
  <si>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</si>
  <si>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</si>
  <si>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</si>
  <si>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</si>
  <si>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</si>
  <si>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</si>
  <si>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</si>
  <si>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</si>
  <si>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</si>
  <si>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</si>
  <si>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</si>
  <si>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</si>
  <si>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</si>
  <si>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</si>
  <si>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</si>
  <si>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</si>
  <si>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</si>
  <si>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</si>
  <si>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</si>
  <si>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</si>
  <si>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</si>
  <si>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</si>
  <si>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</si>
  <si>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</si>
  <si>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</si>
  <si>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</si>
  <si>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</si>
  <si>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</si>
  <si>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</si>
  <si>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</si>
  <si>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</si>
  <si>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</si>
  <si>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</si>
  <si>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</si>
  <si>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</si>
  <si>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</si>
  <si>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</si>
  <si>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</si>
  <si>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</si>
  <si>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</si>
  <si>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</si>
  <si>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</si>
  <si>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</si>
  <si>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</si>
  <si>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</si>
  <si>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</si>
  <si>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</si>
  <si>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</si>
  <si>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</si>
  <si>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</si>
  <si>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</si>
  <si>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</si>
  <si>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</si>
  <si>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</si>
  <si>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</si>
  <si>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</si>
  <si>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</si>
  <si>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</si>
  <si>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</si>
  <si>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</si>
  <si>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</si>
  <si>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</si>
  <si>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</si>
  <si>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</si>
  <si>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</si>
  <si>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</si>
  <si>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</si>
  <si>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</si>
  <si>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</si>
  <si>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</si>
  <si>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</si>
  <si>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</si>
  <si>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</si>
  <si>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</si>
  <si>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</si>
  <si>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</si>
  <si>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</si>
  <si>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</si>
  <si>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</si>
  <si>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</si>
  <si>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</si>
  <si>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</si>
  <si>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</si>
  <si>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</si>
  <si>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</si>
  <si>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</si>
  <si>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</si>
  <si>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</si>
  <si>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</si>
  <si>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</si>
  <si>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</si>
  <si>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</si>
  <si>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</si>
  <si>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</si>
  <si>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</si>
  <si>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</si>
  <si>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</si>
  <si>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</si>
  <si>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</si>
  <si>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</si>
  <si>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</si>
  <si>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</si>
  <si>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</si>
  <si>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</si>
  <si>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</si>
  <si>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</si>
  <si>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</si>
  <si>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</si>
  <si>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</si>
  <si>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</si>
  <si>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</si>
  <si>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</si>
  <si>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</si>
  <si>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</si>
  <si>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</si>
  <si>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</si>
  <si>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</si>
  <si>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</si>
  <si>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</si>
  <si>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</si>
  <si>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</si>
  <si>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</si>
  <si>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</si>
  <si>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</si>
  <si>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</si>
  <si>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</si>
  <si>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</si>
  <si>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</si>
  <si>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</si>
  <si>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</si>
  <si>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</si>
  <si>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</si>
  <si>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</si>
  <si>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</si>
  <si>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</si>
  <si>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</si>
  <si>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</si>
  <si>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</si>
  <si>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</si>
  <si>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</si>
  <si>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</si>
  <si>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</si>
  <si>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</si>
  <si>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</si>
  <si>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</si>
  <si>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</si>
  <si>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</si>
  <si>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</si>
  <si>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</si>
  <si>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</si>
  <si>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</si>
  <si>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</si>
  <si>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</si>
  <si>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</si>
  <si>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</si>
  <si>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</si>
  <si>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</si>
  <si>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</si>
  <si>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</si>
  <si>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</si>
  <si>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</si>
  <si>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</si>
  <si>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</si>
  <si>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</si>
  <si>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</si>
  <si>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</si>
  <si>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</si>
  <si>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</si>
  <si>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</si>
  <si>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</si>
  <si>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</si>
  <si>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</si>
  <si>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</si>
  <si>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</si>
  <si>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</si>
  <si>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</si>
  <si>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</si>
  <si>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</si>
  <si>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</si>
  <si>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</si>
  <si>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</si>
  <si>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</si>
  <si>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</si>
  <si>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</si>
  <si>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</si>
  <si>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</si>
  <si>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</si>
  <si>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</si>
  <si>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</si>
  <si>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</si>
  <si>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</si>
  <si>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</si>
  <si>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</si>
  <si>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</si>
  <si>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</si>
  <si>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</si>
  <si>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</si>
  <si>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</si>
  <si>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</si>
  <si>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</si>
  <si>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</si>
  <si>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</si>
  <si>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</si>
  <si>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</si>
  <si>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</si>
  <si>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</si>
  <si>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</si>
  <si>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</si>
  <si>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</si>
  <si>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</si>
  <si>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</si>
  <si>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</si>
  <si>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</si>
  <si>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</si>
  <si>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</si>
  <si>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</si>
  <si>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</si>
  <si>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</si>
  <si>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</si>
  <si>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</si>
  <si>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</si>
  <si>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</si>
  <si>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</si>
  <si>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</si>
  <si>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</si>
  <si>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</si>
  <si>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</si>
  <si>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</si>
  <si>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</si>
  <si>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</si>
  <si>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</si>
  <si>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</si>
  <si>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</si>
  <si>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</si>
  <si>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</si>
  <si>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</si>
  <si>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</si>
  <si>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</si>
  <si>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</si>
  <si>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</si>
  <si>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</si>
  <si>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</si>
  <si>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</si>
  <si>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</si>
  <si>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</si>
  <si>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</si>
  <si>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</si>
  <si>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</si>
  <si>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</si>
  <si>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</si>
  <si>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</si>
  <si>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</si>
  <si>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</si>
  <si>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</si>
  <si>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</si>
  <si>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</si>
  <si>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</si>
  <si>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</si>
  <si>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</si>
  <si>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</si>
  <si>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</si>
  <si>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</si>
  <si>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</si>
  <si>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</si>
  <si>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</si>
  <si>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</si>
  <si>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</si>
  <si>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</si>
  <si>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</si>
  <si>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</si>
  <si>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</si>
  <si>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</si>
  <si>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</si>
  <si>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</si>
  <si>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</si>
  <si>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</si>
  <si>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</si>
  <si>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</si>
  <si>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</si>
  <si>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</si>
  <si>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</si>
  <si>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</si>
  <si>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</si>
  <si>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</si>
  <si>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</si>
  <si>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</si>
  <si>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</si>
  <si>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</si>
  <si>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</si>
  <si>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</si>
  <si>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</si>
  <si>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</si>
  <si>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</si>
  <si>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</si>
  <si>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</si>
  <si>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</si>
  <si>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</si>
  <si>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</si>
  <si>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</si>
  <si>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</si>
  <si>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</si>
  <si>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</si>
  <si>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</si>
  <si>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</si>
  <si>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</si>
  <si>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</si>
  <si>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</si>
  <si>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</si>
  <si>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</si>
  <si>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</si>
  <si>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</si>
  <si>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</si>
  <si>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</si>
  <si>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</si>
  <si>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</si>
  <si>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</si>
  <si>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</si>
  <si>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</si>
  <si>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</si>
  <si>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</si>
  <si>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</si>
  <si>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</si>
  <si>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</si>
  <si>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</si>
  <si>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</si>
  <si>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</si>
  <si>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</si>
  <si>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</si>
  <si>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</si>
  <si>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</si>
  <si>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</si>
  <si>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</si>
  <si>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</si>
  <si>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</si>
  <si>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</si>
  <si>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</si>
  <si>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</si>
  <si>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</si>
  <si>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</si>
  <si>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</si>
  <si>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</si>
  <si>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</si>
  <si>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</si>
  <si>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</si>
  <si>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</si>
  <si>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</si>
  <si>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</si>
  <si>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</si>
  <si>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</si>
  <si>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</si>
  <si>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</si>
  <si>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</si>
  <si>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</si>
  <si>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</si>
  <si>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</si>
  <si>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</si>
  <si>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</si>
  <si>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</si>
  <si>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</si>
  <si>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</si>
  <si>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</si>
  <si>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</si>
  <si>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</si>
  <si>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</si>
  <si>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</si>
  <si>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</si>
  <si>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</si>
  <si>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</si>
  <si>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</si>
  <si>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</si>
  <si>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</si>
  <si>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</si>
  <si>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</si>
  <si>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</si>
  <si>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</si>
  <si>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</si>
  <si>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</si>
  <si>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</si>
  <si>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</si>
  <si>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</si>
  <si>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</si>
  <si>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</si>
  <si>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</si>
  <si>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</si>
  <si>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</si>
  <si>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</si>
  <si>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</si>
  <si>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</si>
  <si>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</si>
  <si>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</si>
  <si>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</si>
  <si>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</si>
  <si>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</si>
  <si>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</si>
  <si>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</si>
  <si>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</si>
  <si>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</si>
  <si>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</si>
  <si>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</si>
  <si>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</si>
  <si>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</si>
  <si>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</si>
  <si>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</si>
  <si>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</si>
  <si>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</si>
  <si>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</si>
  <si>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</si>
  <si>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</si>
  <si>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</si>
  <si>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</si>
  <si>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</si>
  <si>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</si>
  <si>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</si>
  <si>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</si>
  <si>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</si>
  <si>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</si>
  <si>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</si>
  <si>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</si>
  <si>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</si>
  <si>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</si>
  <si>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</si>
  <si>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</si>
  <si>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</si>
  <si>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</si>
  <si>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</si>
  <si>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</si>
  <si>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</si>
  <si>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</si>
  <si>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</si>
  <si>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</si>
  <si>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</si>
  <si>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</si>
  <si>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</si>
  <si>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</si>
  <si>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</si>
  <si>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</si>
  <si>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</si>
  <si>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</si>
  <si>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</si>
  <si>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</si>
  <si>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</si>
  <si>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</si>
  <si>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</si>
  <si>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</si>
  <si>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</si>
  <si>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</si>
  <si>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</si>
  <si>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</si>
  <si>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</si>
  <si>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</si>
  <si>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</si>
  <si>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</si>
  <si>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</si>
  <si>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</si>
  <si>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</si>
  <si>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</si>
  <si>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</si>
  <si>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</si>
  <si>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</si>
  <si>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</si>
  <si>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</si>
  <si>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</si>
  <si>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</si>
  <si>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</si>
  <si>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</si>
  <si>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</si>
  <si>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</si>
  <si>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</si>
  <si>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</si>
  <si>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</si>
  <si>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</si>
  <si>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</si>
  <si>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</si>
  <si>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</si>
  <si>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</si>
  <si>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</si>
  <si>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</si>
  <si>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</si>
  <si>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</si>
  <si>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</si>
  <si>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</si>
  <si>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</si>
  <si>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</si>
  <si>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</si>
  <si>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</si>
  <si>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</si>
  <si>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</si>
  <si>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</si>
  <si>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</si>
  <si>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</si>
  <si>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</si>
  <si>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</si>
  <si>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</si>
  <si>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</si>
  <si>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</si>
  <si>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</si>
  <si>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</si>
  <si>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</si>
  <si>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</si>
  <si>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</si>
  <si>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</si>
  <si>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</si>
  <si>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</si>
  <si>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</si>
  <si>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</si>
  <si>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</si>
  <si>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</si>
  <si>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</si>
  <si>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</si>
  <si>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</si>
  <si>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</si>
  <si>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</si>
  <si>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</si>
  <si>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</si>
  <si>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</si>
  <si>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</si>
  <si>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</si>
  <si>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</si>
  <si>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</si>
  <si>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</si>
  <si>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</si>
  <si>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</si>
  <si>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</si>
  <si>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</si>
  <si>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</si>
  <si>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</si>
  <si>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</si>
  <si>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</si>
  <si>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</si>
  <si>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</si>
  <si>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</si>
  <si>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</si>
  <si>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</si>
  <si>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</si>
  <si>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</si>
  <si>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</si>
  <si>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</si>
  <si>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</si>
  <si>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</si>
  <si>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</si>
  <si>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</si>
  <si>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</si>
  <si>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</si>
  <si>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</si>
  <si>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</si>
  <si>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</si>
  <si>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</si>
  <si>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</si>
  <si>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</si>
  <si>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</si>
  <si>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</si>
  <si>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</si>
  <si>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</si>
  <si>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</si>
  <si>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</si>
  <si>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</si>
  <si>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</si>
  <si>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</si>
  <si>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</si>
  <si>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</si>
  <si>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</si>
  <si>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</si>
  <si>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</si>
  <si>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</si>
  <si>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</si>
  <si>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</si>
  <si>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</si>
  <si>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</si>
  <si>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</si>
  <si>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</si>
  <si>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</si>
  <si>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</si>
  <si>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</si>
  <si>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</si>
  <si>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</si>
  <si>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</si>
  <si>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</si>
  <si>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</si>
  <si>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</si>
  <si>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</si>
  <si>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</si>
  <si>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</si>
  <si>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</si>
  <si>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</si>
  <si>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</si>
  <si>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</si>
  <si>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</si>
  <si>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</si>
  <si>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</si>
  <si>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</si>
  <si>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</si>
  <si>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</si>
  <si>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</si>
  <si>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</si>
  <si>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</si>
  <si>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</si>
  <si>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</si>
  <si>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</si>
  <si>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</si>
  <si>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</si>
  <si>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</si>
  <si>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</si>
  <si>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</si>
  <si>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</si>
  <si>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</si>
  <si>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</si>
  <si>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</si>
  <si>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</si>
  <si>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</si>
  <si>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</si>
  <si>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</si>
  <si>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</si>
  <si>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</si>
  <si>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</si>
  <si>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</si>
  <si>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</si>
  <si>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</si>
  <si>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</si>
  <si>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</si>
  <si>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</si>
  <si>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</si>
  <si>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</si>
  <si>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</si>
  <si>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</si>
  <si>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</si>
  <si>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</si>
  <si>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</si>
  <si>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</si>
  <si>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</si>
  <si>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</si>
  <si>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</si>
  <si>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</si>
  <si>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</si>
  <si>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</si>
  <si>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</si>
  <si>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</si>
  <si>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</si>
  <si>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</si>
  <si>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</si>
  <si>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</si>
  <si>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</si>
  <si>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</si>
  <si>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</si>
  <si>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</si>
  <si>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</si>
  <si>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</si>
  <si>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</si>
  <si>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</si>
  <si>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</si>
  <si>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</si>
  <si>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</si>
  <si>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</si>
  <si>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</si>
  <si>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</si>
  <si>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</si>
  <si>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</si>
  <si>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</si>
  <si>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</si>
  <si>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</si>
  <si>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</si>
  <si>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</si>
  <si>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</si>
  <si>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</si>
  <si>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</si>
  <si>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</si>
  <si>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</si>
  <si>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</si>
  <si>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</si>
  <si>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</si>
  <si>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</si>
  <si>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</si>
  <si>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</si>
  <si>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</si>
  <si>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</si>
  <si>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</si>
  <si>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</si>
  <si>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</si>
  <si>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</si>
  <si>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</si>
  <si>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</si>
  <si>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</si>
  <si>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</si>
  <si>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</si>
  <si>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</si>
  <si>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</si>
  <si>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</si>
  <si>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</si>
  <si>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</si>
  <si>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</si>
  <si>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</si>
  <si>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</si>
  <si>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</si>
  <si>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</si>
  <si>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</si>
  <si>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</si>
  <si>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</si>
  <si>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</si>
  <si>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</si>
  <si>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</si>
  <si>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</si>
  <si>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</si>
  <si>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</si>
  <si>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</si>
  <si>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</si>
  <si>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</si>
  <si>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</si>
  <si>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</si>
  <si>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</si>
  <si>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</si>
  <si>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</si>
  <si>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</si>
  <si>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</si>
  <si>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</si>
  <si>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</si>
  <si>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</si>
  <si>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</si>
  <si>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</si>
  <si>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</si>
  <si>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</si>
  <si>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</si>
  <si>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</si>
  <si>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</si>
  <si>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</si>
  <si>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</si>
  <si>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</si>
  <si>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</si>
  <si>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</si>
  <si>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</si>
  <si>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</si>
  <si>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</si>
  <si>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</si>
  <si>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</si>
  <si>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</si>
  <si>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</si>
  <si>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</si>
  <si>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</si>
  <si>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</si>
  <si>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</si>
  <si>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</si>
  <si>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</si>
  <si>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</si>
  <si>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</si>
  <si>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</si>
  <si>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</si>
  <si>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</si>
  <si>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</si>
  <si>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</si>
  <si>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</si>
  <si>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</si>
  <si>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</si>
  <si>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</si>
  <si>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</si>
  <si>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</si>
  <si>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</si>
  <si>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</si>
  <si>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</si>
  <si>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</si>
  <si>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</si>
  <si>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</si>
  <si>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</si>
  <si>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</si>
  <si>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</si>
  <si>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</si>
  <si>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</si>
  <si>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</si>
  <si>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</si>
  <si>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</si>
  <si>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</si>
  <si>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</si>
  <si>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</si>
  <si>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</si>
  <si>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</si>
  <si>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</si>
  <si>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</si>
  <si>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</si>
  <si>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</si>
  <si>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</si>
  <si>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</si>
  <si>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</si>
  <si>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</si>
  <si>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</si>
  <si>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</si>
  <si>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</si>
  <si>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</si>
  <si>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</si>
  <si>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</si>
  <si>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</si>
  <si>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</si>
  <si>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</si>
  <si>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</si>
  <si>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</si>
  <si>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</si>
  <si>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</si>
  <si>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</si>
  <si>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</si>
  <si>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</si>
  <si>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</si>
  <si>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</si>
  <si>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</si>
  <si>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</si>
  <si>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</si>
  <si>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</si>
  <si>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</si>
  <si>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</si>
  <si>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</si>
  <si>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</si>
  <si>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</si>
  <si>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</si>
  <si>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</si>
  <si>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</si>
  <si>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</si>
  <si>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</si>
  <si>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</si>
  <si>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</si>
  <si>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</si>
  <si>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</si>
  <si>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</si>
  <si>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</si>
  <si>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</si>
  <si>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</si>
  <si>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</si>
  <si>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</si>
  <si>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</si>
  <si>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</si>
  <si>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</si>
  <si>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</si>
  <si>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</si>
  <si>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</si>
  <si>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</si>
  <si>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</si>
  <si>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</si>
  <si>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</si>
  <si>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</si>
  <si>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</si>
  <si>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</si>
  <si>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</si>
  <si>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</si>
  <si>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</si>
  <si>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</si>
  <si>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</si>
  <si>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</si>
  <si>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</si>
  <si>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</si>
  <si>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</si>
  <si>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</si>
  <si>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</si>
  <si>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</si>
  <si>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</si>
  <si>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</si>
  <si>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</si>
  <si>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</si>
  <si>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</si>
  <si>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</si>
  <si>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</si>
  <si>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</si>
  <si>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</si>
  <si>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</si>
  <si>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</si>
  <si>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</si>
  <si>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</si>
  <si>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</si>
  <si>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</si>
  <si>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</si>
  <si>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</si>
  <si>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</si>
  <si>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</si>
  <si>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</si>
  <si>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</si>
  <si>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</si>
  <si>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</si>
  <si>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</si>
  <si>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</si>
  <si>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</si>
  <si>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</si>
  <si>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</si>
  <si>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</si>
  <si>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</si>
  <si>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</si>
  <si>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</si>
  <si>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</si>
  <si>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</si>
  <si>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</si>
  <si>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</si>
  <si>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</si>
  <si>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</si>
  <si>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</si>
  <si>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</si>
  <si>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</si>
  <si>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</si>
  <si>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</si>
  <si>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</si>
  <si>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</si>
  <si>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</si>
  <si>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</si>
  <si>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</si>
  <si>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</si>
  <si>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</si>
  <si>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</si>
  <si>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</si>
  <si>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</si>
  <si>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</si>
  <si>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</si>
  <si>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</si>
  <si>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</si>
  <si>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</si>
  <si>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</si>
  <si>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</si>
  <si>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</si>
  <si>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</si>
  <si>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</si>
  <si>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</si>
  <si>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</si>
  <si>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</si>
  <si>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</si>
  <si>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</si>
  <si>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</si>
  <si>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</si>
  <si>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</si>
  <si>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</si>
  <si>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</si>
  <si>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</si>
  <si>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</si>
  <si>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</si>
  <si>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</si>
  <si>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</si>
  <si>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</si>
  <si>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</si>
  <si>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</si>
  <si>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</si>
  <si>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</si>
  <si>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</si>
  <si>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</si>
  <si>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</si>
  <si>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</si>
  <si>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</si>
  <si>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</si>
  <si>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</si>
  <si>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</si>
  <si>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</si>
  <si>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</si>
  <si>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</si>
  <si>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</si>
  <si>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</si>
  <si>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</si>
  <si>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</si>
  <si>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</si>
  <si>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</si>
  <si>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</si>
  <si>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</si>
  <si>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</si>
  <si>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</si>
  <si>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</si>
  <si>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</si>
  <si>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</si>
  <si>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</si>
  <si>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</si>
  <si>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</si>
  <si>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</si>
  <si>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</si>
  <si>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</si>
  <si>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</si>
  <si>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</si>
  <si>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</si>
  <si>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</si>
  <si>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</si>
  <si>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</si>
  <si>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</si>
  <si>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</si>
  <si>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</si>
  <si>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</si>
  <si>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</si>
  <si>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</si>
  <si>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</si>
  <si>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</si>
  <si>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</si>
  <si>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</si>
  <si>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</si>
  <si>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</si>
  <si>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</si>
  <si>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</si>
  <si>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</si>
  <si>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</si>
  <si>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</si>
  <si>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</si>
  <si>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</si>
  <si>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</si>
  <si>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</si>
  <si>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</si>
  <si>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</si>
  <si>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</si>
  <si>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</si>
  <si>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</si>
  <si>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</si>
  <si>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</si>
  <si>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</si>
  <si>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</si>
  <si>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</si>
  <si>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</si>
  <si>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</si>
  <si>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</si>
  <si>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</si>
  <si>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</si>
  <si>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</si>
  <si>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</si>
  <si>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</si>
  <si>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</si>
  <si>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</si>
  <si>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</si>
  <si>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</si>
  <si>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</si>
  <si>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</si>
  <si>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</si>
  <si>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</si>
  <si>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</si>
  <si>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</si>
  <si>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</si>
  <si>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</si>
  <si>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</si>
  <si>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</si>
  <si>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</si>
  <si>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</si>
  <si>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</si>
  <si>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</si>
  <si>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</si>
  <si>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</si>
  <si>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</si>
  <si>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</si>
  <si>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</si>
  <si>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</si>
  <si>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</si>
  <si>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</si>
  <si>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</si>
  <si>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</si>
  <si>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</si>
  <si>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</si>
  <si>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</si>
  <si>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</si>
  <si>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</si>
  <si>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</si>
  <si>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</si>
  <si>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</si>
  <si>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</si>
  <si>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</si>
  <si>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</si>
  <si>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</si>
  <si>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</si>
  <si>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</si>
  <si>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</si>
  <si>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</si>
  <si>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</si>
  <si>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</si>
  <si>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</si>
  <si>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</si>
  <si>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</si>
  <si>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</si>
  <si>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</si>
  <si>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</si>
  <si>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</si>
  <si>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</si>
  <si>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</si>
  <si>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</si>
  <si>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</si>
  <si>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</si>
  <si>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</si>
  <si>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</si>
  <si>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</si>
  <si>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</si>
  <si>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</si>
  <si>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</si>
  <si>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</si>
  <si>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</si>
  <si>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</si>
  <si>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</si>
  <si>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</si>
  <si>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</si>
  <si>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</si>
  <si>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</si>
  <si>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</si>
  <si>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</si>
  <si>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</si>
  <si>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</si>
  <si>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</si>
  <si>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</si>
  <si>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</si>
  <si>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</si>
  <si>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</si>
  <si>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</si>
  <si>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</si>
  <si>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</si>
  <si>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</si>
  <si>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</si>
  <si>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</si>
  <si>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</si>
  <si>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</si>
  <si>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</si>
  <si>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</si>
  <si>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</si>
  <si>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</si>
  <si>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</si>
  <si>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</si>
  <si>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</si>
  <si>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</si>
  <si>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</si>
  <si>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</si>
  <si>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</si>
  <si>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</si>
  <si>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</si>
  <si>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</si>
  <si>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</si>
  <si>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</si>
  <si>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</si>
  <si>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</si>
  <si>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</si>
  <si>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</si>
  <si>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</si>
  <si>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</si>
  <si>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</si>
  <si>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</si>
  <si>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</si>
  <si>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</si>
  <si>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</si>
  <si>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</si>
  <si>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</si>
  <si>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</si>
  <si>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</si>
  <si>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</si>
  <si>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</si>
  <si>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</si>
  <si>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</si>
  <si>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</si>
  <si>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</si>
  <si>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</si>
  <si>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</si>
  <si>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</si>
  <si>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</si>
  <si>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</si>
  <si>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</si>
  <si>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</si>
  <si>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</si>
  <si>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</si>
  <si>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</si>
  <si>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</si>
  <si>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</si>
  <si>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</si>
  <si>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</si>
  <si>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</si>
  <si>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</si>
  <si>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</si>
  <si>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</si>
  <si>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</si>
  <si>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</si>
  <si>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</si>
  <si>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</si>
  <si>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</si>
  <si>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</si>
  <si>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</si>
  <si>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</si>
  <si>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</si>
  <si>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</si>
  <si>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</si>
  <si>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</si>
  <si>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</si>
  <si>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</si>
  <si>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</si>
  <si>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</si>
  <si>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</si>
  <si>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</si>
  <si>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</si>
  <si>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</si>
  <si>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</si>
  <si>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</si>
  <si>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</si>
  <si>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</si>
  <si>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</si>
  <si>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</si>
  <si>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</si>
  <si>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</si>
  <si>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</si>
  <si>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</si>
  <si>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</si>
  <si>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</si>
  <si>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</si>
  <si>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</si>
  <si>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</si>
  <si>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</si>
  <si>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</si>
  <si>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</si>
  <si>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</si>
  <si>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</si>
  <si>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</si>
  <si>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</si>
  <si>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</si>
  <si>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</si>
  <si>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</si>
  <si>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</si>
  <si>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</si>
  <si>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</si>
  <si>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</si>
  <si>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</si>
  <si>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</si>
  <si>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</si>
  <si>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</si>
  <si>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</si>
  <si>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</si>
  <si>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</si>
  <si>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</si>
  <si>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</si>
  <si>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</si>
  <si>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</si>
  <si>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</si>
  <si>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</si>
  <si>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</si>
  <si>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</si>
  <si>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</si>
  <si>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</si>
  <si>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</si>
  <si>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</si>
  <si>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</si>
  <si>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</si>
  <si>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</si>
  <si>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</si>
  <si>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</si>
  <si>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</si>
  <si>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</si>
  <si>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</si>
  <si>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</si>
  <si>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</si>
  <si>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</si>
  <si>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</si>
  <si>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</si>
  <si>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</si>
  <si>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</si>
  <si>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</si>
  <si>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</si>
  <si>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</si>
  <si>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</si>
  <si>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</si>
  <si>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</si>
  <si>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</si>
  <si>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</si>
  <si>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</si>
  <si>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</si>
  <si>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</si>
  <si>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</si>
  <si>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</si>
  <si>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</si>
  <si>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</si>
  <si>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</si>
  <si>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</si>
  <si>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</si>
  <si>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</si>
  <si>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</si>
  <si>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</si>
  <si>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</si>
  <si>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</si>
  <si>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</si>
  <si>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</si>
  <si>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</si>
  <si>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</si>
  <si>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</si>
  <si>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</si>
  <si>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</si>
  <si>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</si>
  <si>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</si>
  <si>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</si>
  <si>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</si>
  <si>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</si>
  <si>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</si>
  <si>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</si>
  <si>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</si>
  <si>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</si>
  <si>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</si>
  <si>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</si>
  <si>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</si>
  <si>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</si>
  <si>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</si>
  <si>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</si>
  <si>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</si>
  <si>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</si>
  <si>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</si>
  <si>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</si>
  <si>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</si>
  <si>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</si>
  <si>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</si>
  <si>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</si>
  <si>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</si>
  <si>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</si>
  <si>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</si>
  <si>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</si>
  <si>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</si>
  <si>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</si>
  <si>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</si>
  <si>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</si>
  <si>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</si>
  <si>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</si>
  <si>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</si>
  <si>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</si>
  <si>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</si>
  <si>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</si>
  <si>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</si>
  <si>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</si>
  <si>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</si>
  <si>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</si>
  <si>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</si>
  <si>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</si>
  <si>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</si>
  <si>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</si>
  <si>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</si>
  <si>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</si>
  <si>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</si>
  <si>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</si>
  <si>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</si>
  <si>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</si>
  <si>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</si>
  <si>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</si>
  <si>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</si>
  <si>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</si>
  <si>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</si>
  <si>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</si>
  <si>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</si>
  <si>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</si>
  <si>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</si>
  <si>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</si>
  <si>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</si>
  <si>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</si>
  <si>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</si>
  <si>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</si>
  <si>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</si>
  <si>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</si>
  <si>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</si>
  <si>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</si>
  <si>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</si>
  <si>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</si>
  <si>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</si>
  <si>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</si>
  <si>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</si>
  <si>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</si>
  <si>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</si>
  <si>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</si>
  <si>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</si>
  <si>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</si>
  <si>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</si>
  <si>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</si>
  <si>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</si>
  <si>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</si>
  <si>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</si>
  <si>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</si>
  <si>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</si>
  <si>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</si>
  <si>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</si>
  <si>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</si>
  <si>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</si>
  <si>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</si>
  <si>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</si>
  <si>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</si>
  <si>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</si>
  <si>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</si>
  <si>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</si>
  <si>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</si>
  <si>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</si>
  <si>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</si>
  <si>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</si>
  <si>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</si>
  <si>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</si>
  <si>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</si>
  <si>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</si>
  <si>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</si>
  <si>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</si>
  <si>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</si>
  <si>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</si>
  <si>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</si>
  <si>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</si>
  <si>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</si>
  <si>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</si>
  <si>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</si>
  <si>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</si>
  <si>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</si>
  <si>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</si>
  <si>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</si>
  <si>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</si>
  <si>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</si>
  <si>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</si>
  <si>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</si>
  <si>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</si>
  <si>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</si>
  <si>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</si>
  <si>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</si>
  <si>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</si>
  <si>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</si>
  <si>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</si>
  <si>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</si>
  <si>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</si>
  <si>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</si>
  <si>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</si>
  <si>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</si>
  <si>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</si>
  <si>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</si>
  <si>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</si>
  <si>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</si>
  <si>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</si>
  <si>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</si>
  <si>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</si>
  <si>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</si>
  <si>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</si>
  <si>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</si>
  <si>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</si>
  <si>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</si>
  <si>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</si>
  <si>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</si>
  <si>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</si>
  <si>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</si>
  <si>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</si>
  <si>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</si>
  <si>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</si>
  <si>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</si>
  <si>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</si>
  <si>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</si>
  <si>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</si>
  <si>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</si>
  <si>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</si>
  <si>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</si>
  <si>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</si>
  <si>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</si>
  <si>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</si>
  <si>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</si>
  <si>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</si>
  <si>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</si>
  <si>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</si>
  <si>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</si>
  <si>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</si>
  <si>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</si>
  <si>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</si>
  <si>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</si>
  <si>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</si>
  <si>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</si>
  <si>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</si>
  <si>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</si>
  <si>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</si>
  <si>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</si>
  <si>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</si>
  <si>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</si>
  <si>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</si>
  <si>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</si>
  <si>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</si>
  <si>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</si>
  <si>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</si>
  <si>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</si>
  <si>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</si>
  <si>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</si>
  <si>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</si>
  <si>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</si>
  <si>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</si>
  <si>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</si>
  <si>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</si>
  <si>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</si>
  <si>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</si>
  <si>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</si>
  <si>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</si>
  <si>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</si>
  <si>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</si>
  <si>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</si>
  <si>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</si>
  <si>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</si>
  <si>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</si>
  <si>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</si>
  <si>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</si>
  <si>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</si>
  <si>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</si>
  <si>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</si>
  <si>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</si>
  <si>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</si>
  <si>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</si>
  <si>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</si>
  <si>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</si>
  <si>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</si>
  <si>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</si>
  <si>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</si>
  <si>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</si>
  <si>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</si>
  <si>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</si>
  <si>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</si>
  <si>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</si>
  <si>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</si>
  <si>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</si>
  <si>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</si>
  <si>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</si>
  <si>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</si>
  <si>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</si>
  <si>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</si>
  <si>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</si>
  <si>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</si>
  <si>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</si>
  <si>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</si>
  <si>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</si>
  <si>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</si>
  <si>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</si>
  <si>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</si>
  <si>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</si>
  <si>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</si>
  <si>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</si>
  <si>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</si>
  <si>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</si>
  <si>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</si>
  <si>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</si>
  <si>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</si>
  <si>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</si>
  <si>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</si>
  <si>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</si>
  <si>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</si>
  <si>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</si>
  <si>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</si>
  <si>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</si>
  <si>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</si>
  <si>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</si>
  <si>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</si>
  <si>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</si>
  <si>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</si>
  <si>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</si>
  <si>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</si>
  <si>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</si>
  <si>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</si>
  <si>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</si>
  <si>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</si>
  <si>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</si>
  <si>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</si>
  <si>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</si>
  <si>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</si>
  <si>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</si>
  <si>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</si>
  <si>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</si>
  <si>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</si>
  <si>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</si>
  <si>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</si>
  <si>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</si>
  <si>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</si>
  <si>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</si>
  <si>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</si>
  <si>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</si>
  <si>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</si>
  <si>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</si>
  <si>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</si>
  <si>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</si>
  <si>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</si>
  <si>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</si>
  <si>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</si>
  <si>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</si>
  <si>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</si>
  <si>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</si>
  <si>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</si>
  <si>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</si>
  <si>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</si>
  <si>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</si>
  <si>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</si>
  <si>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</si>
  <si>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</si>
  <si>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</si>
  <si>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</si>
  <si>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</si>
  <si>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</si>
  <si>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</si>
  <si>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</si>
  <si>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</si>
  <si>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</si>
  <si>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</si>
  <si>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</si>
  <si>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</si>
  <si>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</si>
  <si>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</si>
  <si>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</si>
  <si>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</si>
  <si>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</si>
  <si>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</si>
  <si>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</si>
  <si>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</si>
  <si>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</si>
  <si>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</si>
  <si>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</si>
  <si>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</si>
  <si>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</si>
  <si>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</si>
  <si>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</si>
  <si>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</si>
  <si>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</si>
  <si>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</si>
  <si>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</si>
  <si>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</si>
  <si>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</si>
  <si>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</si>
  <si>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</si>
  <si>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</si>
  <si>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</si>
  <si>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</si>
  <si>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</si>
  <si>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</si>
  <si>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</si>
  <si>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</si>
  <si>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</si>
  <si>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</si>
  <si>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</si>
  <si>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</si>
  <si>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</si>
  <si>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</si>
  <si>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</si>
  <si>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</si>
  <si>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</si>
  <si>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</si>
  <si>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</si>
  <si>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</si>
  <si>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</si>
  <si>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</si>
  <si>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</si>
  <si>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</si>
  <si>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</si>
  <si>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</si>
  <si>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</si>
  <si>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</si>
  <si>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</si>
  <si>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</si>
  <si>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</si>
  <si>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</si>
  <si>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</si>
  <si>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</si>
  <si>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</si>
  <si>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</si>
  <si>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</si>
  <si>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</si>
  <si>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</si>
  <si>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</si>
  <si>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</si>
  <si>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</si>
  <si>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</si>
  <si>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</si>
  <si>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</si>
  <si>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</si>
  <si>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</si>
  <si>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</si>
  <si>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</si>
  <si>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</si>
  <si>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</si>
  <si>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</si>
  <si>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</si>
  <si>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</si>
  <si>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</si>
  <si>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</si>
  <si>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</si>
  <si>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</si>
  <si>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</si>
  <si>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</si>
  <si>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</si>
  <si>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</si>
  <si>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</si>
  <si>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</si>
  <si>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</si>
  <si>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</si>
  <si>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</si>
  <si>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</si>
  <si>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</si>
  <si>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</si>
  <si>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</si>
  <si>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</si>
  <si>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</si>
  <si>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</si>
  <si>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</si>
  <si>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</si>
  <si>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</si>
  <si>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</si>
  <si>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</si>
  <si>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</si>
  <si>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</si>
  <si>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</si>
  <si>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</si>
  <si>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</si>
  <si>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</si>
  <si>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</si>
  <si>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</si>
  <si>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</si>
  <si>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</si>
  <si>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</si>
  <si>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</si>
  <si>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</si>
  <si>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</si>
  <si>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</si>
  <si>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</si>
  <si>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</si>
  <si>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</si>
  <si>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</si>
  <si>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</si>
  <si>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</si>
  <si>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</si>
  <si>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</si>
  <si>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</si>
  <si>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</si>
  <si>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</si>
  <si>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</si>
  <si>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</si>
  <si>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</si>
  <si>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</si>
  <si>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</si>
  <si>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</si>
  <si>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</si>
  <si>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</si>
  <si>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</si>
  <si>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</si>
  <si>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</si>
  <si>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</si>
  <si>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</si>
  <si>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</si>
  <si>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</si>
  <si>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</si>
  <si>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</si>
  <si>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</si>
  <si>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</si>
  <si>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</si>
  <si>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</si>
  <si>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</si>
  <si>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</si>
  <si>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</si>
  <si>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</si>
  <si>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</si>
  <si>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</si>
  <si>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</si>
  <si>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</si>
  <si>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</si>
  <si>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</si>
  <si>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</si>
  <si>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</si>
  <si>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</si>
  <si>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</si>
  <si>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</si>
  <si>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</si>
  <si>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</si>
  <si>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</si>
  <si>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</si>
  <si>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</si>
  <si>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</si>
  <si>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</si>
  <si>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</si>
  <si>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</si>
  <si>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</si>
  <si>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</si>
  <si>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</si>
  <si>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</si>
  <si>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</si>
  <si>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</si>
  <si>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</si>
  <si>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</si>
  <si>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</si>
  <si>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</si>
  <si>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</si>
  <si>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</si>
  <si>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</si>
  <si>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</si>
  <si>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</si>
  <si>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</si>
  <si>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</si>
  <si>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</si>
  <si>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</si>
  <si>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</si>
  <si>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</si>
  <si>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</si>
  <si>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</si>
  <si>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</si>
  <si>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</si>
  <si>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</si>
  <si>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</si>
  <si>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</si>
  <si>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</si>
  <si>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</si>
  <si>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</si>
  <si>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</si>
  <si>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</si>
  <si>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</si>
  <si>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</si>
  <si>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</si>
  <si>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</si>
  <si>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</si>
  <si>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</si>
  <si>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</si>
  <si>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</si>
  <si>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</si>
  <si>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</si>
  <si>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</si>
  <si>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</si>
  <si>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</si>
  <si>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</si>
  <si>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</si>
  <si>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</si>
  <si>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</si>
  <si>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</si>
  <si>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</si>
  <si>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</si>
  <si>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</si>
  <si>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</si>
  <si>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</si>
  <si>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</si>
  <si>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</si>
  <si>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</si>
  <si>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</si>
  <si>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</si>
  <si>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</si>
  <si>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</si>
  <si>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</si>
  <si>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</si>
  <si>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</si>
  <si>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</si>
  <si>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</si>
  <si>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</si>
  <si>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</si>
  <si>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</si>
  <si>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</si>
  <si>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</si>
  <si>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</si>
  <si>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</si>
  <si>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</si>
  <si>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</si>
  <si>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</si>
  <si>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</si>
  <si>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</si>
  <si>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</si>
  <si>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</si>
  <si>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</si>
  <si>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</si>
  <si>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</si>
  <si>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</si>
  <si>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</si>
  <si>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</si>
  <si>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</si>
  <si>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</si>
  <si>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</si>
  <si>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</si>
  <si>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</si>
  <si>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</si>
  <si>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</si>
  <si>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</si>
  <si>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</si>
  <si>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</si>
  <si>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</si>
  <si>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</si>
  <si>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</si>
  <si>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</si>
  <si>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</si>
  <si>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</si>
  <si>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</si>
  <si>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</si>
  <si>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</si>
  <si>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</si>
  <si>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</si>
  <si>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</si>
  <si>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</si>
  <si>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</si>
  <si>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</si>
  <si>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</si>
  <si>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</si>
  <si>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</si>
  <si>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</si>
  <si>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</si>
  <si>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</si>
  <si>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</si>
  <si>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</si>
  <si>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</si>
  <si>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</si>
  <si>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</si>
  <si>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</si>
  <si>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</si>
  <si>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</si>
  <si>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</si>
  <si>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</si>
  <si>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</si>
  <si>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</si>
  <si>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</si>
  <si>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</si>
  <si>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</si>
  <si>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</si>
  <si>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</si>
  <si>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</si>
  <si>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</si>
  <si>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</si>
  <si>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</si>
  <si>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</si>
  <si>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</si>
  <si>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</si>
  <si>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</si>
  <si>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</si>
  <si>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</si>
  <si>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</si>
  <si>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</si>
  <si>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</si>
  <si>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</si>
  <si>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</si>
  <si>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</si>
  <si>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</si>
  <si>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</si>
  <si>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</si>
  <si>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</si>
  <si>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</si>
  <si>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</si>
  <si>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</si>
  <si>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</si>
  <si>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</si>
  <si>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</si>
  <si>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</si>
  <si>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</si>
  <si>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</si>
  <si>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</si>
  <si>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</si>
  <si>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</si>
  <si>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</si>
  <si>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</si>
  <si>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</si>
  <si>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</si>
  <si>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</si>
  <si>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</si>
  <si>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</si>
  <si>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</si>
  <si>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</si>
  <si>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</si>
  <si>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</si>
  <si>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</si>
  <si>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</si>
  <si>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</si>
  <si>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</si>
  <si>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</si>
  <si>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</si>
  <si>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</si>
  <si>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</si>
  <si>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</si>
  <si>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</si>
  <si>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</si>
  <si>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</si>
  <si>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</si>
  <si>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</si>
  <si>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</si>
  <si>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</si>
  <si>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</si>
  <si>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</si>
  <si>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</si>
  <si>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</si>
  <si>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</si>
  <si>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</si>
  <si>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</si>
  <si>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</si>
  <si>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</si>
  <si>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</si>
  <si>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</si>
  <si>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</si>
  <si>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</si>
  <si>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</si>
  <si>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</si>
  <si>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</si>
  <si>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</si>
  <si>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</si>
  <si>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</si>
  <si>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</si>
  <si>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</si>
  <si>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</si>
  <si>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</si>
  <si>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</si>
  <si>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</si>
  <si>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</si>
  <si>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</si>
  <si>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</si>
  <si>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</si>
  <si>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</si>
  <si>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</si>
  <si>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</si>
  <si>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</si>
  <si>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</si>
  <si>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</si>
  <si>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</si>
  <si>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</si>
  <si>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</si>
  <si>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</si>
  <si>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</si>
  <si>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</si>
  <si>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</si>
  <si>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</si>
  <si>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</si>
  <si>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</si>
  <si>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</si>
  <si>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</si>
  <si>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</si>
  <si>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</si>
  <si>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</si>
  <si>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</si>
  <si>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</si>
  <si>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</si>
  <si>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</si>
  <si>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</si>
  <si>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</si>
  <si>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</si>
  <si>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</si>
  <si>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</si>
  <si>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</si>
  <si>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</si>
  <si>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</si>
  <si>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</si>
  <si>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</si>
  <si>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</si>
  <si>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</si>
  <si>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</si>
  <si>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</si>
  <si>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</si>
  <si>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</si>
  <si>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</si>
  <si>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</si>
  <si>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</si>
  <si>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</si>
  <si>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</si>
  <si>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</si>
  <si>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</si>
  <si>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</si>
  <si>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</si>
  <si>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</si>
  <si>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</si>
  <si>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</si>
  <si>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</si>
  <si>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</si>
  <si>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</si>
  <si>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</si>
  <si>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</si>
  <si>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</si>
  <si>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</si>
  <si>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</si>
  <si>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</si>
  <si>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</si>
  <si>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</si>
  <si>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</si>
  <si>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</si>
  <si>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</si>
  <si>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</si>
  <si>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</si>
  <si>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</si>
  <si>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</si>
  <si>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</si>
  <si>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</si>
  <si>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</si>
  <si>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</si>
  <si>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</si>
  <si>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</si>
  <si>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</si>
  <si>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</si>
  <si>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</si>
  <si>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</si>
  <si>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</si>
  <si>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</si>
  <si>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</si>
  <si>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</si>
  <si>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</si>
  <si>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</si>
  <si>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</si>
  <si>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</si>
  <si>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</si>
  <si>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</si>
  <si>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</si>
  <si>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</si>
  <si>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</si>
  <si>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</si>
  <si>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</si>
  <si>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</si>
  <si>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</si>
  <si>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</si>
  <si>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</si>
  <si>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</si>
  <si>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</si>
  <si>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</si>
  <si>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</si>
  <si>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</si>
  <si>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</si>
  <si>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</si>
  <si>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</si>
  <si>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</si>
  <si>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</si>
  <si>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</si>
  <si>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</si>
  <si>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</si>
  <si>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</si>
  <si>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</si>
  <si>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</si>
  <si>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</si>
  <si>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</si>
  <si>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</si>
  <si>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</si>
  <si>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</si>
  <si>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</si>
  <si>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</si>
  <si>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</si>
  <si>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</si>
  <si>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</si>
  <si>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</si>
  <si>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</si>
  <si>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</si>
  <si>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</si>
  <si>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</si>
  <si>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</si>
  <si>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</si>
  <si>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</si>
  <si>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</si>
  <si>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</si>
  <si>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</si>
  <si>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</si>
  <si>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</si>
  <si>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</si>
  <si>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</si>
  <si>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</si>
  <si>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</si>
  <si>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</si>
  <si>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</si>
  <si>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</si>
  <si>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</si>
  <si>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</si>
  <si>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</si>
  <si>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</si>
  <si>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</si>
  <si>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</si>
  <si>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</si>
  <si>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</si>
  <si>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</si>
  <si>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</si>
  <si>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</si>
  <si>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</si>
  <si>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</si>
  <si>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</si>
  <si>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</si>
  <si>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</si>
  <si>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</si>
  <si>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</si>
  <si>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</si>
  <si>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</si>
  <si>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</si>
  <si>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</si>
  <si>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</si>
  <si>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</si>
  <si>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</si>
  <si>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</si>
  <si>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</si>
  <si>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</si>
  <si>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</si>
  <si>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</si>
  <si>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</si>
  <si>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</si>
  <si>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</si>
  <si>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</si>
  <si>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</si>
  <si>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</si>
  <si>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</si>
  <si>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</si>
  <si>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</si>
  <si>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</si>
  <si>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</si>
  <si>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</si>
  <si>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</si>
  <si>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</si>
  <si>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</si>
  <si>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</si>
  <si>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</si>
  <si>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</si>
  <si>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</si>
  <si>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</si>
  <si>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</si>
  <si>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</si>
  <si>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</si>
  <si>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</si>
  <si>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</si>
  <si>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</si>
  <si>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</si>
  <si>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</si>
  <si>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</si>
  <si>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</si>
  <si>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</si>
  <si>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</si>
  <si>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</si>
  <si>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</si>
  <si>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</si>
  <si>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</si>
  <si>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</si>
  <si>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</si>
  <si>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</si>
  <si>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</si>
  <si>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</si>
  <si>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</si>
  <si>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</si>
  <si>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</si>
  <si>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</si>
  <si>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</si>
  <si>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</si>
  <si>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</si>
  <si>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</si>
  <si>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</si>
  <si>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</si>
  <si>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</si>
  <si>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</si>
  <si>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</si>
  <si>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</si>
  <si>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</si>
  <si>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</si>
  <si>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</si>
  <si>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</si>
  <si>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</si>
  <si>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</si>
  <si>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</si>
  <si>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</si>
  <si>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</si>
  <si>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</si>
  <si>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</si>
  <si>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</si>
  <si>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</si>
  <si>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</si>
  <si>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</si>
  <si>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</si>
  <si>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</si>
  <si>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</si>
  <si>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</si>
  <si>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</si>
  <si>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</si>
  <si>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</si>
  <si>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</si>
  <si>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</si>
  <si>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</si>
  <si>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</si>
  <si>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</si>
  <si>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</si>
  <si>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</si>
  <si>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</si>
  <si>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</si>
  <si>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</si>
  <si>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</si>
  <si>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</si>
  <si>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</si>
  <si>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</si>
  <si>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</si>
  <si>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</si>
  <si>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</si>
  <si>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</si>
  <si>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</si>
  <si>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</si>
  <si>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</si>
  <si>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</si>
  <si>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</si>
  <si>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</si>
  <si>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</si>
  <si>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</si>
  <si>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</si>
  <si>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</si>
  <si>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</si>
  <si>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</si>
  <si>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</si>
  <si>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</si>
  <si>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</si>
  <si>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</si>
  <si>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</si>
  <si>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</si>
  <si>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</si>
  <si>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</si>
  <si>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</si>
  <si>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</si>
  <si>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</si>
  <si>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</si>
  <si>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</si>
  <si>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</si>
  <si>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</si>
  <si>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</si>
  <si>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</si>
  <si>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</si>
  <si>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</si>
  <si>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</si>
  <si>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</si>
  <si>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</si>
  <si>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</si>
  <si>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</si>
  <si>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</si>
  <si>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</si>
  <si>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</si>
  <si>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</si>
  <si>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</si>
  <si>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</si>
  <si>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</si>
  <si>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</si>
  <si>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</si>
  <si>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</si>
  <si>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</si>
  <si>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</si>
  <si>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</si>
  <si>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</si>
  <si>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</si>
  <si>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</si>
  <si>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</si>
  <si>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</si>
  <si>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</si>
  <si>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</si>
  <si>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</si>
  <si>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</si>
  <si>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</si>
  <si>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</si>
  <si>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</si>
  <si>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</si>
  <si>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</si>
  <si>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</si>
  <si>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</si>
  <si>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</si>
  <si>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</si>
  <si>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</si>
  <si>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</si>
  <si>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</si>
  <si>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</si>
  <si>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</si>
  <si>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</si>
  <si>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</si>
  <si>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</si>
  <si>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</si>
  <si>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</si>
  <si>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</si>
  <si>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</si>
  <si>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</si>
  <si>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</si>
  <si>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</si>
  <si>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</si>
  <si>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</si>
  <si>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</si>
  <si>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</si>
  <si>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</si>
  <si>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</si>
  <si>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</si>
  <si>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</si>
  <si>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</si>
  <si>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</si>
  <si>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</si>
  <si>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</si>
  <si>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</si>
  <si>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</si>
  <si>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</si>
  <si>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</si>
  <si>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</si>
  <si>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</si>
  <si>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</si>
  <si>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</si>
  <si>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</si>
  <si>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</si>
  <si>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</si>
  <si>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</si>
  <si>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</si>
  <si>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</si>
  <si>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</si>
  <si>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</si>
  <si>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</si>
  <si>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</si>
  <si>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</si>
  <si>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</si>
  <si>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</si>
  <si>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</si>
  <si>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</si>
  <si>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</si>
  <si>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</si>
  <si>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</si>
  <si>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</si>
  <si>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</si>
  <si>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</si>
  <si>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</si>
  <si>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</si>
  <si>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</si>
  <si>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</si>
  <si>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</si>
  <si>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</si>
  <si>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</si>
  <si>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</si>
  <si>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</si>
  <si>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</si>
  <si>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</si>
  <si>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</si>
  <si>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</si>
  <si>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</si>
  <si>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</si>
  <si>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</si>
  <si>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</si>
  <si>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</si>
  <si>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</si>
  <si>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</si>
  <si>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</si>
  <si>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</si>
  <si>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</si>
  <si>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</si>
  <si>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</si>
  <si>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</si>
  <si>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</si>
  <si>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</si>
  <si>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</si>
  <si>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</si>
  <si>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</si>
  <si>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</si>
  <si>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</si>
  <si>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</si>
  <si>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</si>
  <si>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</si>
  <si>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</si>
  <si>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</si>
  <si>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</si>
  <si>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</si>
  <si>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</si>
  <si>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</si>
  <si>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</si>
  <si>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</si>
  <si>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</si>
  <si>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</si>
  <si>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</si>
  <si>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</si>
  <si>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</si>
  <si>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</si>
  <si>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</si>
  <si>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</si>
  <si>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</si>
  <si>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</si>
  <si>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</si>
  <si>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</si>
  <si>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</si>
  <si>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</si>
  <si>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</si>
  <si>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</si>
  <si>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</si>
  <si>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</si>
  <si>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</si>
  <si>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</si>
  <si>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</si>
  <si>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</si>
  <si>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</si>
  <si>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</si>
  <si>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</si>
  <si>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</si>
  <si>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</si>
  <si>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</si>
  <si>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</si>
  <si>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</si>
  <si>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</si>
  <si>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</si>
  <si>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</si>
  <si>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</si>
  <si>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</si>
  <si>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</si>
  <si>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</si>
  <si>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</si>
  <si>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</si>
  <si>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</si>
  <si>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</si>
  <si>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</si>
  <si>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</si>
  <si>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</si>
  <si>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</si>
  <si>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</si>
  <si>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</si>
  <si>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</si>
  <si>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</si>
  <si>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</si>
  <si>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</si>
  <si>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</si>
  <si>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</si>
  <si>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</si>
  <si>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</si>
  <si>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</si>
  <si>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</si>
  <si>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</si>
  <si>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</si>
  <si>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</si>
  <si>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</si>
  <si>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</si>
  <si>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</si>
  <si>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</si>
  <si>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</si>
  <si>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</si>
  <si>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</si>
  <si>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</si>
  <si>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</si>
  <si>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</si>
  <si>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</si>
  <si>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</si>
  <si>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</si>
  <si>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</si>
  <si>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</si>
  <si>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</si>
  <si>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</si>
  <si>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</si>
  <si>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</si>
  <si>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</si>
  <si>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</si>
  <si>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</si>
  <si>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</si>
  <si>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</si>
  <si>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</si>
  <si>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</si>
  <si>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</si>
  <si>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</si>
  <si>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</si>
  <si>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</si>
  <si>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</si>
  <si>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</si>
  <si>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</si>
  <si>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</si>
  <si>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</si>
  <si>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</si>
  <si>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</si>
  <si>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</si>
  <si>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</si>
  <si>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</si>
  <si>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</si>
  <si>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</si>
  <si>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</si>
  <si>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</si>
  <si>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</si>
  <si>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</si>
  <si>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</si>
  <si>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</si>
  <si>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</si>
  <si>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</si>
  <si>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</si>
  <si>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</si>
  <si>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</si>
  <si>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</si>
  <si>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</si>
  <si>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</si>
  <si>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</si>
  <si>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</si>
  <si>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</si>
  <si>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</si>
  <si>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</si>
  <si>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</si>
  <si>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</si>
  <si>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</si>
  <si>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</si>
  <si>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</si>
  <si>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</si>
  <si>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</si>
  <si>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</si>
  <si>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</si>
  <si>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</si>
  <si>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</si>
  <si>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</si>
  <si>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</si>
  <si>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</si>
  <si>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</si>
  <si>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</si>
  <si>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</si>
  <si>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</si>
  <si>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</si>
  <si>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</si>
  <si>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</si>
  <si>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</si>
  <si>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</si>
  <si>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</si>
  <si>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</si>
  <si>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</si>
  <si>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</si>
  <si>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</si>
  <si>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</si>
  <si>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</si>
  <si>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</si>
  <si>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</si>
  <si>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</si>
  <si>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</si>
  <si>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</si>
  <si>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</si>
  <si>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</si>
  <si>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</si>
  <si>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</si>
  <si>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</si>
  <si>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</si>
  <si>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</si>
  <si>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</si>
  <si>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</si>
  <si>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</si>
  <si>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</si>
  <si>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</si>
  <si>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</si>
  <si>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</si>
  <si>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</si>
  <si>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</si>
  <si>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</si>
  <si>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</si>
  <si>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</si>
  <si>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</si>
  <si>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</si>
  <si>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</si>
  <si>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</si>
  <si>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</si>
  <si>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</si>
  <si>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</si>
  <si>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</si>
  <si>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</si>
  <si>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</si>
  <si>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</si>
  <si>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</si>
  <si>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</si>
  <si>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</si>
  <si>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</si>
  <si>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</si>
  <si>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</si>
  <si>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</si>
  <si>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</si>
  <si>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</si>
  <si>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</si>
  <si>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</si>
  <si>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</si>
  <si>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</si>
  <si>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</si>
  <si>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</si>
  <si>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</si>
  <si>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</si>
  <si>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</si>
  <si>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</si>
  <si>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</si>
  <si>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</si>
  <si>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</si>
  <si>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</si>
  <si>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</si>
  <si>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</si>
  <si>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</si>
  <si>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</si>
  <si>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</si>
  <si>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</si>
  <si>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</si>
  <si>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</si>
  <si>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</si>
  <si>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</si>
  <si>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</si>
  <si>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</si>
  <si>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</si>
  <si>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</si>
  <si>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</si>
  <si>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</si>
  <si>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</si>
  <si>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</si>
  <si>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</si>
  <si>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</si>
  <si>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</si>
  <si>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</si>
  <si>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</si>
  <si>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</si>
  <si>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</si>
  <si>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</si>
  <si>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</si>
  <si>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</si>
  <si>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</si>
  <si>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</si>
  <si>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</si>
  <si>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</si>
  <si>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</si>
  <si>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</si>
  <si>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</si>
  <si>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</si>
  <si>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</si>
  <si>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</si>
  <si>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</si>
  <si>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</si>
  <si>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</si>
  <si>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</si>
  <si>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</si>
  <si>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</si>
  <si>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</si>
  <si>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</si>
  <si>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</si>
  <si>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</si>
  <si>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</si>
  <si>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</si>
  <si>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</si>
  <si>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</si>
  <si>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</si>
  <si>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</si>
  <si>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</si>
  <si>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</si>
  <si>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</si>
  <si>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</si>
  <si>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</si>
  <si>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</si>
  <si>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</si>
  <si>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</si>
  <si>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</si>
  <si>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</si>
  <si>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</si>
  <si>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</si>
  <si>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</si>
  <si>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</si>
  <si>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</si>
  <si>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</si>
  <si>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</si>
  <si>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</si>
  <si>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</si>
  <si>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</si>
  <si>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</si>
  <si>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</si>
  <si>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</si>
  <si>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</si>
  <si>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</si>
  <si>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</si>
  <si>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</si>
  <si>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</si>
  <si>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</si>
  <si>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</si>
  <si>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</si>
  <si>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</si>
  <si>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</si>
  <si>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</si>
  <si>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</si>
  <si>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</si>
  <si>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</si>
  <si>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</si>
  <si>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</si>
  <si>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</si>
  <si>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</si>
  <si>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</si>
  <si>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</si>
  <si>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</si>
  <si>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</si>
  <si>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</si>
  <si>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</si>
  <si>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</si>
  <si>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</si>
  <si>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</si>
  <si>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</si>
  <si>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</si>
  <si>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</si>
  <si>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</si>
  <si>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</si>
  <si>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</si>
  <si>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</si>
  <si>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</si>
  <si>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</si>
  <si>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</si>
  <si>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</si>
  <si>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</si>
  <si>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</si>
  <si>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</si>
  <si>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</si>
  <si>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</si>
  <si>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</si>
  <si>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</si>
  <si>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</si>
  <si>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</si>
  <si>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</si>
  <si>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</si>
  <si>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</si>
  <si>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</si>
  <si>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</si>
  <si>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</si>
  <si>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</si>
  <si>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</si>
  <si>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</si>
  <si>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</si>
  <si>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</si>
  <si>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</si>
  <si>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</si>
  <si>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</si>
  <si>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</si>
  <si>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</si>
  <si>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</si>
  <si>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</si>
  <si>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</si>
  <si>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</si>
  <si>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</si>
  <si>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</si>
  <si>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</si>
  <si>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</si>
  <si>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</si>
  <si>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</si>
  <si>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</si>
  <si>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</si>
  <si>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</si>
  <si>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</si>
  <si>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</si>
  <si>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</si>
  <si>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</si>
  <si>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</si>
  <si>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</si>
  <si>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</si>
  <si>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</si>
  <si>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</si>
  <si>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</si>
  <si>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</si>
  <si>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</si>
  <si>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</si>
  <si>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</si>
  <si>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</si>
  <si>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</si>
  <si>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</si>
  <si>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</si>
  <si>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</si>
  <si>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</si>
  <si>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</si>
  <si>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</si>
  <si>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</si>
  <si>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</si>
  <si>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</si>
  <si>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</si>
  <si>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</si>
  <si>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</si>
  <si>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</si>
  <si>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</si>
  <si>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</si>
  <si>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</si>
  <si>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</si>
  <si>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</si>
  <si>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</si>
  <si>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</si>
  <si>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</si>
  <si>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</si>
  <si>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</si>
  <si>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</si>
  <si>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</si>
  <si>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</si>
  <si>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</si>
  <si>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</si>
  <si>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</si>
  <si>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</si>
  <si>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</si>
  <si>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</si>
  <si>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</si>
  <si>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</si>
  <si>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</si>
  <si>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</si>
  <si>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</si>
  <si>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</si>
  <si>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</si>
  <si>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</si>
  <si>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</si>
  <si>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</si>
  <si>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</si>
  <si>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</si>
  <si>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</si>
  <si>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</si>
  <si>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</si>
  <si>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</si>
  <si>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</si>
  <si>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</si>
  <si>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</si>
  <si>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</si>
  <si>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</si>
  <si>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</si>
  <si>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</si>
  <si>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</si>
  <si>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</si>
  <si>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</si>
  <si>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</si>
  <si>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</si>
  <si>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</si>
  <si>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</si>
  <si>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</si>
  <si>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</si>
  <si>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</si>
  <si>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</si>
  <si>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</si>
  <si>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</si>
  <si>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</si>
  <si>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</si>
  <si>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</si>
  <si>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</si>
  <si>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</si>
  <si>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</si>
  <si>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</si>
  <si>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</si>
  <si>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</si>
  <si>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</si>
  <si>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</si>
  <si>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</si>
  <si>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</si>
  <si>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</si>
  <si>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</si>
  <si>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</si>
  <si>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</si>
  <si>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</si>
  <si>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</si>
  <si>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</si>
  <si>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</si>
  <si>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</si>
  <si>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</si>
  <si>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</si>
  <si>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</si>
  <si>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</si>
  <si>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</si>
  <si>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</si>
  <si>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</si>
  <si>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</si>
  <si>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</si>
  <si>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</si>
  <si>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</si>
  <si>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</si>
  <si>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</si>
  <si>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</si>
  <si>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</si>
  <si>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</si>
  <si>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</si>
  <si>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</si>
  <si>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</si>
  <si>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</si>
  <si>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</si>
  <si>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</si>
  <si>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</si>
  <si>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</si>
  <si>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</si>
  <si>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</si>
  <si>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</si>
  <si>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</si>
  <si>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</si>
  <si>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</si>
  <si>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</si>
  <si>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</si>
  <si>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</si>
  <si>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</si>
  <si>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</si>
  <si>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</si>
  <si>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</si>
  <si>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</si>
  <si>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</si>
  <si>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</si>
  <si>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</si>
  <si>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</si>
  <si>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</si>
  <si>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</si>
  <si>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</si>
  <si>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</si>
  <si>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</si>
  <si>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</si>
  <si>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</si>
  <si>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</si>
  <si>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</si>
  <si>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</si>
  <si>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</si>
  <si>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</si>
  <si>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</si>
  <si>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</si>
  <si>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</si>
  <si>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</si>
  <si>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</si>
  <si>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</si>
  <si>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</si>
  <si>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</si>
  <si>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</si>
  <si>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</si>
  <si>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</si>
  <si>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</si>
  <si>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</si>
  <si>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</si>
  <si>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</si>
  <si>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</si>
  <si>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</si>
  <si>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</si>
  <si>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</si>
  <si>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</si>
  <si>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</si>
  <si>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</si>
  <si>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</si>
  <si>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</si>
  <si>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</si>
  <si>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</si>
  <si>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</si>
  <si>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</si>
  <si>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</si>
  <si>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</si>
  <si>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</si>
  <si>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</si>
  <si>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</si>
  <si>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</si>
  <si>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</si>
  <si>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</si>
  <si>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</si>
  <si>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</si>
  <si>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</si>
  <si>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</si>
  <si>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</si>
  <si>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</si>
  <si>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</si>
  <si>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</si>
  <si>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</si>
  <si>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</si>
  <si>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</si>
  <si>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</si>
  <si>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</si>
  <si>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</si>
  <si>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</si>
  <si>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</si>
  <si>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</si>
  <si>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</si>
  <si>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</si>
  <si>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</si>
  <si>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</si>
  <si>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</si>
  <si>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</si>
  <si>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</si>
  <si>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</si>
  <si>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</si>
  <si>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</si>
  <si>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</si>
  <si>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</si>
  <si>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</si>
  <si>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</si>
  <si>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</si>
  <si>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</si>
  <si>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</si>
  <si>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</si>
  <si>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</si>
  <si>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</si>
  <si>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</si>
  <si>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</si>
  <si>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</si>
  <si>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</si>
  <si>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</si>
  <si>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</si>
  <si>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</si>
  <si>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</si>
  <si>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</si>
  <si>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</si>
  <si>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</si>
  <si>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</si>
  <si>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</si>
  <si>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</si>
  <si>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</si>
  <si>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</si>
  <si>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</si>
  <si>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</si>
  <si>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</si>
  <si>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</si>
  <si>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</si>
  <si>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</si>
  <si>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</si>
  <si>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</si>
  <si>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</si>
  <si>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</si>
  <si>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</si>
  <si>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</si>
  <si>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</si>
  <si>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</si>
  <si>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</si>
  <si>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</si>
  <si>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</si>
  <si>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</si>
  <si>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</si>
  <si>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</si>
  <si>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</si>
  <si>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</si>
  <si>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</si>
  <si>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</si>
  <si>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</si>
  <si>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</si>
  <si>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</si>
  <si>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</si>
  <si>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</si>
  <si>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</si>
  <si>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</si>
  <si>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</si>
  <si>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</si>
  <si>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</si>
  <si>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</si>
  <si>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</si>
  <si>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</si>
  <si>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</si>
  <si>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</si>
  <si>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</si>
  <si>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</si>
  <si>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</si>
  <si>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</si>
  <si>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</si>
  <si>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</si>
  <si>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</si>
  <si>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</si>
  <si>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</si>
  <si>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</si>
  <si>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</si>
  <si>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</si>
  <si>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</si>
  <si>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</si>
  <si>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</si>
  <si>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</si>
  <si>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</si>
  <si>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</si>
  <si>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</si>
  <si>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</si>
  <si>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</si>
  <si>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</si>
  <si>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</si>
  <si>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</si>
  <si>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</si>
  <si>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</si>
  <si>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</si>
  <si>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</si>
  <si>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</si>
  <si>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</si>
  <si>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</si>
  <si>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</si>
  <si>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</si>
  <si>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</si>
  <si>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</si>
  <si>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</si>
  <si>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</si>
  <si>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</si>
  <si>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</si>
  <si>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</si>
  <si>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</si>
  <si>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</si>
  <si>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</si>
  <si>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</si>
  <si>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</si>
  <si>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</si>
  <si>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</si>
  <si>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</si>
  <si>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</si>
  <si>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</si>
  <si>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</si>
  <si>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</si>
  <si>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</si>
  <si>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</si>
  <si>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</si>
  <si>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</si>
  <si>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</si>
  <si>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</si>
  <si>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</si>
  <si>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</si>
  <si>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</si>
  <si>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</si>
  <si>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</si>
  <si>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</si>
  <si>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</si>
  <si>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</si>
  <si>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</si>
  <si>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</si>
  <si>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</si>
  <si>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</si>
  <si>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</si>
  <si>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</si>
  <si>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</si>
  <si>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</si>
  <si>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</si>
  <si>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</si>
  <si>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</si>
  <si>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</si>
  <si>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</si>
  <si>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</si>
  <si>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</si>
  <si>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</si>
  <si>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</si>
  <si>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</si>
  <si>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</si>
  <si>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</si>
  <si>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</si>
  <si>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</si>
  <si>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</si>
  <si>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</si>
  <si>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</si>
  <si>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</si>
  <si>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</si>
  <si>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</si>
  <si>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</si>
  <si>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</si>
  <si>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</si>
  <si>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</si>
  <si>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</si>
  <si>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</si>
  <si>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</si>
  <si>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</si>
  <si>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</si>
  <si>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</si>
  <si>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</si>
  <si>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</si>
  <si>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</si>
  <si>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</si>
  <si>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</si>
  <si>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</si>
  <si>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</si>
  <si>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</si>
  <si>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</si>
  <si>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</si>
  <si>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</si>
  <si>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</si>
  <si>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</si>
  <si>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</si>
  <si>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</si>
  <si>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</si>
  <si>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</si>
  <si>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</si>
  <si>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</si>
  <si>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</si>
  <si>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</si>
  <si>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</si>
  <si>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</si>
  <si>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</si>
  <si>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</si>
  <si>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</si>
  <si>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</si>
  <si>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</si>
  <si>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</si>
  <si>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</si>
  <si>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</si>
  <si>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</si>
  <si>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</si>
  <si>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</si>
  <si>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</si>
  <si>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</si>
  <si>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</si>
  <si>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</si>
  <si>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</si>
  <si>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</si>
  <si>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</si>
  <si>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</si>
  <si>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</si>
  <si>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</si>
  <si>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</si>
  <si>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</si>
  <si>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</si>
  <si>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</si>
  <si>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</si>
  <si>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</si>
  <si>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</si>
  <si>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</si>
  <si>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</si>
  <si>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</si>
  <si>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</si>
  <si>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</si>
  <si>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</si>
  <si>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</si>
  <si>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</si>
  <si>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</si>
  <si>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</si>
  <si>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</si>
  <si>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</si>
  <si>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</si>
  <si>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</si>
  <si>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</si>
  <si>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</si>
  <si>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</si>
  <si>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</si>
  <si>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</si>
  <si>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</si>
  <si>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</si>
  <si>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</si>
  <si>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</si>
  <si>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</si>
  <si>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</si>
  <si>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</si>
  <si>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</si>
  <si>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</si>
  <si>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</si>
  <si>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</si>
  <si>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</si>
  <si>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</si>
  <si>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</si>
  <si>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</si>
  <si>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</si>
  <si>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</si>
  <si>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</si>
  <si>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</si>
  <si>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</si>
  <si>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</si>
  <si>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</si>
  <si>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</si>
  <si>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</si>
  <si>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</si>
  <si>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</si>
  <si>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</si>
  <si>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</si>
  <si>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</si>
  <si>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</si>
  <si>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</si>
  <si>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</si>
  <si>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</si>
  <si>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</si>
  <si>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</si>
  <si>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</si>
  <si>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</si>
  <si>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</si>
  <si>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</si>
  <si>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</si>
  <si>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</si>
  <si>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</si>
  <si>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</si>
  <si>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</si>
  <si>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</si>
  <si>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</si>
  <si>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</si>
  <si>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</si>
  <si>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</si>
  <si>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</si>
  <si>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</si>
  <si>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</si>
  <si>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</si>
  <si>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</si>
  <si>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</si>
  <si>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</si>
  <si>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</si>
  <si>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</si>
  <si>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</si>
  <si>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</si>
  <si>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</si>
  <si>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</si>
  <si>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</si>
  <si>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</si>
  <si>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</si>
  <si>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</si>
  <si>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</si>
  <si>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</si>
  <si>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</si>
  <si>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</si>
  <si>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</si>
  <si>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</si>
  <si>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</si>
  <si>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</si>
  <si>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</si>
  <si>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</si>
  <si>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</si>
  <si>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</si>
  <si>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</si>
  <si>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</si>
  <si>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</si>
  <si>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</si>
  <si>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</si>
  <si>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</si>
  <si>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</si>
  <si>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</si>
  <si>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</si>
  <si>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</si>
  <si>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</si>
  <si>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</si>
  <si>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</si>
  <si>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</si>
  <si>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</si>
  <si>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</si>
  <si>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</si>
  <si>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</si>
  <si>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</si>
  <si>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</si>
  <si>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</si>
  <si>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</si>
  <si>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</si>
  <si>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</si>
  <si>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</si>
  <si>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</si>
  <si>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</si>
  <si>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</si>
  <si>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</si>
  <si>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</si>
  <si>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</si>
  <si>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</si>
  <si>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</si>
  <si>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</si>
  <si>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</si>
  <si>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</si>
  <si>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</si>
  <si>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</si>
  <si>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</si>
  <si>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</si>
  <si>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</si>
  <si>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</si>
  <si>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</si>
  <si>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</si>
  <si>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</si>
  <si>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</si>
  <si>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</si>
  <si>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</si>
  <si>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</si>
  <si>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</si>
  <si>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</si>
  <si>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</si>
  <si>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</si>
  <si>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</si>
  <si>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</si>
  <si>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</si>
  <si>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</si>
  <si>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</si>
  <si>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</si>
  <si>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</si>
  <si>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</si>
  <si>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</si>
  <si>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</si>
  <si>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</si>
  <si>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</si>
  <si>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</si>
  <si>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</si>
  <si>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</si>
  <si>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</si>
  <si>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</si>
  <si>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</si>
  <si>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</si>
  <si>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</si>
  <si>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</si>
  <si>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</si>
  <si>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</si>
  <si>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</si>
  <si>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</si>
  <si>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</si>
  <si>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</si>
  <si>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</si>
  <si>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</si>
  <si>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</si>
  <si>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</si>
  <si>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</si>
  <si>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</si>
  <si>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</si>
  <si>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</si>
  <si>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</si>
  <si>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</si>
  <si>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</si>
  <si>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</si>
  <si>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</si>
  <si>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</si>
  <si>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</si>
  <si>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</si>
  <si>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</si>
  <si>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</si>
  <si>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</si>
  <si>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</si>
  <si>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</si>
  <si>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</si>
  <si>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</si>
  <si>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</si>
  <si>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</si>
  <si>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</si>
  <si>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</si>
  <si>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</si>
  <si>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</si>
  <si>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</si>
  <si>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</si>
  <si>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</si>
  <si>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</si>
  <si>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</si>
  <si>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</si>
  <si>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</si>
  <si>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</si>
  <si>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</si>
  <si>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</si>
  <si>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</si>
  <si>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</si>
  <si>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</si>
  <si>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</si>
  <si>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</si>
  <si>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</si>
  <si>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</si>
  <si>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</si>
  <si>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</si>
  <si>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</si>
  <si>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</si>
  <si>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</si>
  <si>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</si>
  <si>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</si>
  <si>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</si>
  <si>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</si>
  <si>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</si>
  <si>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</si>
  <si>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</si>
  <si>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</si>
  <si>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</si>
  <si>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</si>
  <si>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</si>
  <si>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</si>
  <si>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</si>
  <si>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</si>
  <si>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</si>
  <si>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</si>
  <si>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</si>
  <si>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</si>
  <si>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</si>
  <si>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</si>
  <si>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</si>
  <si>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</si>
  <si>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</si>
  <si>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</si>
  <si>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</si>
  <si>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</si>
  <si>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</si>
  <si>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</si>
  <si>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</si>
  <si>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</si>
  <si>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</si>
  <si>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</si>
  <si>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</si>
  <si>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</si>
  <si>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</si>
  <si>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</si>
  <si>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</si>
  <si>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</si>
  <si>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</si>
  <si>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</si>
  <si>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</si>
  <si>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</si>
  <si>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</si>
  <si>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</si>
  <si>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</si>
  <si>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</si>
  <si>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</si>
  <si>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</si>
  <si>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</si>
  <si>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</si>
  <si>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</si>
  <si>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</si>
  <si>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</si>
  <si>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</si>
  <si>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</si>
  <si>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</si>
  <si>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</si>
  <si>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</si>
  <si>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</si>
  <si>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</si>
  <si>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</si>
  <si>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</si>
  <si>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</si>
  <si>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</si>
  <si>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</si>
  <si>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</si>
  <si>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</si>
  <si>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</si>
  <si>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</si>
  <si>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</si>
  <si>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</si>
  <si>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</si>
  <si>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</si>
  <si>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</si>
  <si>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</si>
  <si>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</si>
  <si>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</si>
  <si>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</si>
  <si>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</si>
  <si>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</si>
  <si>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</si>
  <si>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</si>
  <si>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</si>
  <si>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</si>
  <si>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</si>
  <si>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</si>
  <si>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</si>
  <si>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</si>
  <si>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</si>
  <si>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</si>
  <si>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</si>
  <si>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</si>
  <si>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</si>
  <si>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</si>
  <si>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</si>
  <si>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</si>
  <si>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</si>
  <si>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</si>
  <si>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</si>
  <si>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</si>
  <si>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</si>
  <si>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</si>
  <si>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</si>
  <si>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</si>
  <si>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</si>
  <si>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</si>
  <si>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</si>
  <si>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</si>
  <si>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</si>
  <si>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</si>
  <si>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</si>
  <si>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</si>
  <si>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</si>
  <si>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</si>
  <si>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</si>
  <si>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</si>
  <si>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</si>
  <si>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</si>
  <si>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</si>
  <si>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</si>
  <si>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</si>
  <si>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</si>
  <si>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</si>
  <si>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</si>
  <si>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</si>
  <si>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</si>
  <si>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</si>
  <si>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</si>
  <si>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</si>
  <si>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</si>
  <si>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</si>
  <si>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</si>
  <si>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</si>
  <si>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</si>
  <si>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</si>
  <si>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</si>
  <si>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</si>
  <si>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</si>
  <si>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</si>
  <si>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</si>
  <si>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</si>
  <si>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</si>
  <si>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</si>
  <si>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</si>
  <si>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</si>
  <si>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</si>
  <si>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</si>
  <si>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</si>
  <si>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</si>
  <si>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</si>
  <si>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</si>
  <si>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</si>
  <si>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</si>
  <si>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</si>
  <si>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</si>
  <si>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</si>
  <si>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</si>
  <si>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</si>
  <si>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</si>
  <si>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</si>
  <si>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</si>
  <si>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</si>
  <si>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</si>
  <si>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</si>
  <si>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</si>
  <si>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</si>
  <si>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</si>
  <si>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</si>
  <si>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</si>
  <si>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</si>
  <si>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</si>
  <si>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</si>
  <si>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</si>
  <si>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</si>
  <si>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</si>
  <si>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</si>
  <si>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</si>
  <si>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</si>
  <si>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</si>
  <si>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</si>
  <si>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</si>
  <si>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</si>
  <si>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</si>
  <si>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</si>
  <si>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</si>
  <si>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</si>
  <si>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</si>
  <si>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</si>
  <si>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</si>
  <si>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</si>
  <si>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</si>
  <si>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</si>
  <si>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</si>
  <si>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</si>
  <si>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</si>
  <si>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</si>
  <si>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</si>
  <si>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</si>
  <si>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</si>
  <si>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</si>
  <si>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</si>
  <si>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</si>
  <si>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</si>
  <si>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</si>
  <si>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</si>
  <si>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</si>
  <si>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</si>
  <si>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</si>
  <si>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</si>
  <si>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</si>
  <si>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</si>
  <si>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</si>
  <si>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</si>
  <si>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</si>
  <si>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</si>
  <si>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</si>
  <si>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</si>
  <si>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</si>
  <si>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</si>
  <si>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</si>
  <si>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</si>
  <si>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</si>
  <si>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</si>
  <si>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</si>
  <si>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</si>
  <si>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</si>
  <si>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</si>
  <si>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</si>
  <si>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</si>
  <si>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</si>
  <si>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</si>
  <si>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</si>
  <si>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</si>
  <si>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</si>
  <si>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</si>
  <si>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</si>
  <si>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</si>
  <si>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</si>
  <si>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</si>
  <si>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</si>
  <si>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</si>
  <si>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</si>
  <si>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</si>
  <si>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</si>
  <si>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</si>
  <si>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</si>
  <si>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</si>
  <si>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</si>
  <si>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</si>
  <si>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</si>
  <si>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</si>
  <si>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</si>
  <si>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</si>
  <si>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</si>
  <si>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</si>
  <si>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</si>
  <si>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</si>
  <si>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</si>
  <si>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</si>
  <si>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</si>
  <si>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</si>
  <si>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</si>
  <si>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</si>
  <si>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</si>
  <si>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</si>
  <si>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</si>
  <si>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</si>
  <si>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</si>
  <si>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</si>
  <si>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</si>
  <si>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</si>
  <si>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</si>
  <si>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</si>
  <si>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</si>
  <si>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</si>
  <si>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</si>
  <si>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</si>
  <si>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</si>
  <si>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</si>
  <si>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</si>
  <si>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</si>
  <si>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</si>
  <si>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</si>
  <si>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</si>
  <si>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</si>
  <si>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</si>
  <si>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</si>
  <si>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</si>
  <si>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</si>
  <si>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</si>
  <si>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</si>
  <si>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</si>
  <si>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</si>
  <si>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</si>
  <si>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</si>
  <si>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</si>
  <si>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</si>
  <si>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</si>
  <si>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</si>
  <si>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</si>
  <si>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</si>
  <si>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</si>
  <si>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</si>
  <si>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</si>
  <si>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</si>
  <si>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</si>
  <si>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</si>
  <si>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</si>
  <si>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</si>
  <si>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</si>
  <si>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</si>
  <si>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</si>
  <si>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</si>
  <si>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</si>
  <si>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</si>
  <si>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</si>
  <si>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</si>
  <si>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</si>
  <si>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</si>
  <si>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</si>
  <si>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</si>
  <si>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</si>
  <si>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</si>
  <si>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</si>
  <si>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</si>
  <si>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</si>
  <si>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</si>
  <si>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</si>
  <si>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</si>
  <si>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</si>
  <si>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</si>
  <si>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</si>
  <si>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</si>
  <si>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</si>
  <si>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</si>
  <si>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</si>
  <si>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</si>
  <si>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</si>
  <si>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</si>
  <si>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</si>
  <si>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</si>
  <si>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</si>
  <si>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</si>
  <si>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</si>
  <si>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</si>
  <si>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</si>
  <si>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</si>
  <si>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</si>
  <si>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</si>
  <si>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</si>
  <si>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</si>
  <si>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</si>
  <si>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</si>
  <si>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</si>
  <si>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</si>
  <si>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</si>
  <si>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</si>
  <si>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</si>
  <si>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</si>
  <si>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</si>
  <si>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</si>
  <si>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</si>
  <si>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</si>
  <si>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</si>
  <si>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</si>
  <si>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</si>
  <si>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</si>
  <si>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</si>
  <si>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</si>
  <si>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</si>
  <si>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</si>
  <si>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</si>
  <si>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</si>
  <si>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</si>
  <si>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</si>
  <si>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</si>
  <si>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</si>
  <si>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</si>
  <si>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</si>
  <si>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</si>
  <si>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</si>
  <si>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</si>
  <si>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</si>
  <si>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</si>
  <si>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</si>
  <si>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</si>
  <si>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</si>
  <si>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</si>
  <si>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</si>
  <si>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</si>
  <si>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</si>
  <si>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</si>
  <si>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</si>
  <si>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</si>
  <si>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</si>
  <si>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</si>
  <si>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</si>
  <si>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</si>
  <si>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</si>
  <si>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</si>
  <si>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</si>
  <si>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</si>
  <si>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</si>
  <si>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</si>
  <si>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</si>
  <si>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</si>
  <si>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</si>
  <si>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</si>
  <si>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</si>
  <si>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</si>
  <si>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</si>
  <si>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</si>
  <si>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</si>
  <si>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</si>
  <si>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</si>
  <si>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</si>
  <si>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</si>
  <si>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</si>
  <si>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</si>
  <si>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</si>
  <si>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</si>
  <si>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</si>
  <si>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</si>
  <si>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</si>
  <si>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</si>
  <si>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</si>
  <si>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</si>
  <si>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</si>
  <si>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</si>
  <si>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</si>
  <si>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</si>
  <si>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</si>
  <si>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</si>
  <si>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</si>
  <si>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</si>
  <si>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</si>
  <si>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</si>
  <si>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</si>
  <si>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</si>
  <si>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</si>
  <si>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</si>
  <si>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</si>
  <si>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</si>
  <si>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</si>
  <si>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</si>
  <si>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</si>
  <si>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</si>
  <si>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</si>
  <si>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</si>
  <si>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</si>
  <si>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</si>
  <si>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</si>
  <si>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</si>
  <si>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</si>
  <si>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</si>
  <si>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</si>
  <si>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</si>
  <si>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</si>
  <si>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</si>
  <si>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</si>
  <si>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</si>
  <si>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</si>
  <si>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</si>
  <si>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</si>
  <si>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</si>
  <si>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</si>
  <si>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</si>
  <si>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</si>
  <si>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</si>
  <si>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</si>
  <si>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</si>
  <si>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</si>
  <si>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</si>
  <si>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</si>
  <si>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</si>
  <si>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</si>
  <si>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</si>
  <si>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</si>
  <si>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</si>
  <si>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</si>
  <si>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</si>
  <si>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</si>
  <si>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</si>
  <si>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</si>
  <si>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</si>
  <si>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</si>
  <si>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</si>
  <si>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</si>
  <si>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</si>
  <si>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</si>
  <si>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</si>
  <si>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</si>
  <si>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</si>
  <si>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</si>
  <si>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</si>
  <si>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</si>
  <si>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</si>
  <si>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</si>
  <si>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</si>
  <si>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</si>
  <si>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</si>
  <si>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</si>
  <si>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</si>
  <si>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</si>
  <si>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</si>
  <si>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</si>
  <si>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</si>
  <si>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</si>
  <si>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</si>
  <si>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</si>
  <si>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</si>
  <si>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</si>
  <si>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</si>
  <si>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</si>
  <si>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</si>
  <si>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</si>
  <si>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</si>
  <si>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</si>
  <si>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</si>
  <si>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</si>
  <si>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</si>
  <si>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</si>
  <si>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</si>
  <si>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</si>
  <si>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</si>
  <si>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</si>
  <si>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</si>
  <si>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</si>
  <si>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</si>
  <si>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</si>
  <si>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</si>
  <si>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</si>
  <si>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</si>
  <si>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</si>
  <si>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</si>
  <si>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</si>
  <si>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</si>
  <si>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</si>
  <si>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</si>
  <si>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</si>
  <si>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</si>
  <si>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</si>
  <si>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</si>
  <si>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</si>
  <si>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</si>
  <si>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</si>
  <si>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</si>
  <si>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</si>
  <si>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</si>
  <si>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</si>
  <si>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</si>
  <si>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</si>
  <si>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</si>
  <si>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</si>
  <si>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</si>
  <si>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</si>
  <si>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</si>
  <si>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</si>
  <si>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</si>
  <si>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</si>
  <si>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</si>
  <si>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</si>
  <si>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</si>
  <si>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</si>
  <si>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</si>
  <si>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</si>
  <si>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</si>
  <si>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</si>
  <si>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</si>
  <si>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</si>
  <si>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</si>
  <si>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</si>
  <si>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</si>
  <si>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</si>
  <si>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</si>
  <si>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</si>
  <si>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</si>
  <si>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</si>
  <si>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</si>
  <si>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</si>
  <si>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</si>
  <si>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</si>
  <si>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</si>
  <si>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</si>
  <si>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</si>
  <si>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</si>
  <si>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</si>
  <si>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</si>
  <si>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</si>
  <si>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</si>
  <si>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</si>
  <si>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</si>
  <si>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</si>
  <si>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</si>
  <si>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</si>
  <si>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</si>
  <si>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</si>
  <si>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</si>
  <si>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</si>
  <si>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</si>
  <si>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</si>
  <si>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</si>
  <si>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</si>
  <si>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</si>
  <si>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</si>
  <si>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</si>
  <si>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</si>
  <si>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</si>
  <si>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</si>
  <si>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</si>
  <si>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</si>
  <si>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</si>
  <si>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</si>
  <si>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</si>
  <si>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</si>
  <si>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</si>
  <si>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</si>
  <si>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</si>
  <si>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</si>
  <si>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</si>
  <si>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</si>
  <si>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</si>
  <si>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</si>
  <si>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</si>
  <si>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</si>
  <si>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</si>
  <si>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</si>
  <si>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</si>
  <si>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</si>
  <si>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</si>
  <si>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</si>
  <si>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</si>
  <si>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</si>
  <si>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</si>
  <si>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</si>
  <si>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</si>
  <si>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</si>
  <si>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</si>
  <si>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</si>
  <si>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</si>
  <si>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</si>
  <si>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</si>
  <si>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</si>
  <si>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</si>
  <si>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</si>
  <si>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</si>
  <si>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</si>
  <si>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</si>
  <si>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</si>
  <si>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</si>
  <si>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</si>
  <si>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</si>
  <si>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</si>
  <si>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</si>
  <si>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</si>
  <si>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</si>
  <si>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</si>
  <si>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</si>
  <si>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</si>
  <si>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</si>
  <si>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</si>
  <si>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</si>
  <si>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</si>
  <si>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</si>
  <si>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</si>
  <si>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</si>
  <si>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</si>
  <si>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</si>
  <si>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</si>
  <si>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</si>
  <si>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</si>
  <si>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</si>
  <si>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</si>
  <si>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</si>
  <si>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</si>
  <si>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</si>
  <si>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</si>
  <si>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</si>
  <si>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</si>
  <si>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</si>
  <si>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</si>
  <si>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</si>
  <si>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</si>
  <si>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</si>
  <si>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</si>
  <si>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</si>
  <si>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</si>
  <si>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</si>
  <si>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</si>
  <si>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</si>
  <si>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</si>
  <si>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</si>
  <si>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</si>
  <si>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</si>
  <si>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</si>
  <si>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</si>
  <si>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</si>
  <si>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</si>
  <si>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</si>
  <si>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</si>
  <si>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</si>
  <si>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</si>
  <si>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</si>
  <si>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</si>
  <si>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</si>
  <si>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</si>
  <si>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</si>
  <si>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</si>
  <si>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</si>
  <si>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</si>
  <si>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</si>
  <si>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</si>
  <si>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</si>
  <si>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</si>
  <si>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</si>
  <si>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</si>
  <si>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</si>
  <si>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</si>
  <si>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</si>
  <si>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</si>
  <si>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</si>
  <si>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</si>
  <si>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</si>
  <si>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</si>
  <si>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</si>
  <si>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</si>
  <si>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</si>
  <si>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</si>
  <si>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</si>
  <si>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</si>
  <si>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</si>
  <si>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</si>
  <si>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</si>
  <si>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</si>
  <si>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</si>
  <si>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</si>
  <si>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</si>
  <si>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</si>
  <si>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</si>
  <si>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</si>
  <si>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</si>
  <si>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</si>
  <si>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</si>
  <si>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</si>
  <si>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</si>
  <si>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</si>
  <si>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</si>
  <si>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</si>
  <si>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</si>
  <si>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</si>
  <si>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</si>
  <si>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</si>
  <si>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</si>
  <si>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</si>
  <si>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</si>
  <si>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</si>
  <si>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</si>
  <si>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</si>
  <si>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</si>
  <si>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</si>
  <si>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</si>
  <si>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</si>
  <si>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</si>
  <si>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</si>
  <si>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</si>
  <si>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</si>
  <si>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</si>
  <si>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</si>
  <si>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</si>
  <si>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</si>
  <si>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</si>
  <si>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</si>
  <si>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</si>
  <si>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</si>
  <si>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</si>
  <si>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</si>
  <si>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</si>
  <si>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</si>
  <si>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</si>
  <si>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</si>
  <si>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</si>
  <si>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</si>
  <si>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</si>
  <si>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</si>
  <si>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</si>
  <si>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</si>
  <si>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</si>
  <si>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</si>
  <si>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</si>
  <si>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</si>
  <si>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</si>
  <si>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</si>
  <si>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</si>
  <si>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</si>
  <si>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</si>
  <si>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</si>
  <si>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</si>
  <si>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</si>
  <si>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</si>
  <si>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</si>
  <si>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</si>
  <si>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</si>
  <si>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</si>
  <si>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</si>
  <si>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</si>
  <si>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</si>
  <si>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</si>
  <si>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</si>
  <si>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</si>
  <si>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</si>
  <si>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</si>
  <si>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</si>
  <si>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</si>
  <si>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</si>
  <si>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</si>
  <si>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</si>
  <si>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</si>
  <si>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</si>
  <si>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</si>
  <si>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</si>
  <si>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</si>
  <si>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</si>
  <si>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</si>
  <si>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</si>
  <si>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</si>
  <si>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</si>
  <si>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</si>
  <si>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</si>
  <si>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</si>
  <si>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</si>
  <si>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</si>
  <si>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</si>
  <si>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</si>
  <si>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</si>
  <si>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</si>
  <si>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</si>
  <si>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</si>
  <si>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</si>
  <si>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</si>
  <si>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</si>
  <si>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</si>
  <si>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</si>
  <si>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</si>
  <si>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</si>
  <si>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</si>
  <si>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</si>
  <si>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</si>
  <si>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</si>
  <si>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</si>
  <si>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</si>
  <si>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</si>
  <si>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</si>
  <si>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</si>
  <si>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</si>
  <si>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</si>
  <si>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</si>
  <si>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</si>
  <si>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</si>
  <si>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</si>
  <si>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</si>
  <si>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</si>
  <si>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</si>
  <si>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</si>
  <si>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</si>
  <si>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</si>
  <si>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</si>
  <si>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</si>
  <si>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</si>
  <si>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</si>
  <si>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</si>
  <si>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</si>
  <si>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</si>
  <si>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</si>
  <si>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</si>
  <si>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</si>
  <si>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</si>
  <si>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</si>
  <si>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</si>
  <si>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</si>
  <si>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</si>
  <si>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</si>
  <si>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</si>
  <si>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</si>
  <si>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</si>
  <si>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</si>
  <si>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</si>
  <si>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</si>
  <si>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</si>
  <si>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</si>
  <si>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</si>
  <si>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</si>
  <si>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</si>
  <si>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</si>
  <si>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</si>
  <si>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</si>
  <si>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</si>
  <si>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</si>
  <si>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</si>
  <si>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</si>
  <si>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</si>
  <si>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</si>
  <si>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</si>
  <si>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</si>
  <si>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</si>
  <si>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</si>
  <si>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</si>
  <si>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</si>
  <si>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</si>
  <si>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</si>
  <si>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</si>
  <si>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</si>
  <si>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</si>
  <si>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</si>
  <si>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</si>
  <si>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</si>
  <si>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</si>
  <si>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</si>
  <si>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</si>
  <si>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</si>
  <si>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</si>
  <si>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</si>
  <si>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</si>
  <si>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</si>
  <si>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</si>
  <si>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</si>
  <si>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</si>
  <si>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</si>
  <si>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</si>
  <si>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</si>
  <si>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</si>
  <si>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</si>
  <si>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</si>
  <si>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</si>
  <si>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</si>
  <si>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</si>
  <si>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</si>
  <si>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</si>
  <si>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</si>
  <si>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</si>
  <si>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</si>
  <si>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</si>
  <si>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</si>
  <si>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</si>
  <si>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</si>
  <si>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</si>
  <si>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</si>
  <si>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</si>
  <si>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</si>
  <si>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</si>
  <si>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</si>
  <si>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</si>
  <si>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</si>
  <si>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</si>
  <si>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</si>
  <si>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</si>
  <si>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</si>
  <si>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</si>
  <si>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</si>
  <si>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</si>
  <si>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</si>
  <si>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</si>
  <si>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</si>
  <si>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</si>
  <si>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</si>
  <si>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</si>
  <si>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</si>
  <si>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</si>
  <si>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</si>
  <si>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</si>
  <si>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</si>
  <si>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</si>
  <si>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</si>
  <si>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</si>
  <si>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</si>
  <si>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</si>
  <si>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</si>
  <si>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</si>
  <si>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</si>
  <si>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</si>
  <si>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</si>
  <si>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</si>
  <si>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</si>
  <si>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</si>
  <si>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</si>
  <si>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</si>
  <si>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</si>
  <si>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</si>
  <si>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</si>
  <si>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</si>
  <si>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</si>
  <si>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</si>
  <si>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</si>
  <si>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</si>
  <si>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</si>
  <si>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</si>
  <si>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</si>
  <si>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</si>
  <si>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</si>
  <si>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</si>
  <si>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</si>
  <si>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</si>
  <si>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</si>
  <si>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</si>
  <si>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</si>
  <si>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</si>
  <si>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</si>
  <si>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</si>
  <si>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</si>
  <si>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</si>
  <si>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</si>
  <si>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</si>
  <si>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</si>
  <si>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</si>
  <si>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</si>
  <si>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</si>
  <si>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</si>
  <si>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</si>
  <si>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</si>
  <si>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</si>
  <si>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</si>
  <si>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</si>
  <si>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</si>
  <si>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</si>
  <si>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</si>
  <si>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</si>
  <si>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</si>
  <si>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</si>
  <si>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</si>
  <si>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</si>
  <si>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</si>
  <si>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</si>
  <si>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</si>
  <si>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</si>
  <si>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</si>
  <si>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</si>
  <si>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</si>
  <si>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</si>
  <si>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</si>
  <si>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</si>
  <si>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</si>
  <si>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</si>
  <si>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</si>
  <si>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</si>
  <si>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</si>
  <si>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</si>
  <si>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</si>
  <si>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</si>
  <si>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</si>
  <si>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</si>
  <si>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</si>
  <si>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</si>
  <si>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</si>
  <si>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</si>
  <si>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</si>
  <si>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</si>
  <si>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</si>
  <si>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</si>
  <si>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</si>
  <si>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</si>
  <si>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</si>
  <si>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</si>
  <si>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</si>
  <si>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</si>
  <si>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</si>
  <si>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</si>
  <si>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</si>
  <si>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</si>
  <si>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</si>
  <si>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</si>
  <si>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</si>
  <si>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</si>
  <si>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</si>
  <si>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</si>
  <si>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</si>
  <si>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</si>
  <si>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</si>
  <si>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</si>
  <si>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</si>
  <si>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</si>
  <si>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</si>
  <si>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</si>
  <si>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</si>
  <si>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</si>
  <si>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</si>
  <si>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</si>
  <si>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</si>
  <si>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</si>
  <si>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</si>
  <si>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</si>
  <si>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</si>
  <si>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</si>
  <si>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</si>
  <si>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</si>
  <si>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</si>
  <si>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</si>
  <si>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</si>
  <si>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</si>
  <si>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</si>
  <si>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</si>
  <si>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</si>
  <si>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</si>
  <si>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</si>
  <si>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</si>
  <si>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</si>
  <si>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</si>
  <si>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</si>
  <si>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</si>
  <si>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</si>
  <si>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</si>
  <si>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</si>
  <si>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</si>
  <si>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</si>
  <si>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</si>
  <si>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</si>
  <si>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</si>
  <si>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</si>
  <si>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</si>
  <si>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</si>
  <si>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</si>
  <si>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</si>
  <si>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</si>
  <si>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</si>
  <si>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</si>
  <si>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</si>
  <si>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</si>
  <si>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</si>
  <si>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</si>
  <si>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</si>
  <si>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</si>
  <si>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</si>
  <si>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</si>
  <si>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</si>
  <si>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</si>
  <si>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</si>
  <si>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</si>
  <si>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</si>
  <si>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</si>
  <si>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</si>
  <si>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</si>
  <si>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</si>
  <si>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</si>
  <si>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</si>
  <si>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</si>
  <si>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</si>
  <si>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</si>
  <si>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</si>
  <si>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</si>
  <si>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</si>
  <si>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</si>
  <si>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</si>
  <si>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</si>
  <si>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</si>
  <si>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</si>
  <si>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</si>
  <si>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</si>
  <si>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</si>
  <si>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</si>
  <si>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</si>
  <si>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</si>
  <si>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</si>
  <si>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</si>
  <si>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</si>
  <si>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</si>
  <si>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</si>
  <si>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</si>
  <si>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</si>
  <si>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</si>
  <si>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</si>
  <si>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</si>
  <si>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</si>
  <si>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</si>
  <si>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</si>
  <si>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</si>
  <si>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</si>
  <si>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</si>
  <si>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</si>
  <si>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</si>
  <si>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</si>
  <si>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</si>
  <si>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</si>
  <si>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</si>
  <si>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</si>
  <si>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</si>
  <si>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</si>
  <si>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</si>
  <si>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</si>
  <si>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</si>
  <si>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</si>
  <si>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</si>
  <si>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</si>
  <si>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</si>
  <si>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</si>
  <si>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</si>
  <si>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</si>
  <si>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</si>
  <si>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</si>
  <si>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</si>
  <si>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</si>
  <si>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</si>
  <si>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</si>
  <si>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</si>
  <si>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</si>
  <si>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</si>
  <si>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</si>
  <si>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</si>
  <si>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</si>
  <si>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</si>
  <si>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</si>
  <si>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</si>
  <si>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</si>
  <si>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</si>
  <si>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</si>
  <si>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</si>
  <si>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</si>
  <si>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</si>
  <si>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</si>
  <si>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</si>
  <si>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</si>
  <si>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</si>
  <si>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</si>
  <si>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</si>
  <si>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</si>
  <si>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</si>
  <si>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</si>
  <si>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</si>
  <si>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</si>
  <si>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</si>
  <si>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</si>
  <si>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</si>
  <si>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</si>
  <si>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</si>
  <si>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</si>
  <si>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</si>
  <si>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</si>
  <si>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</si>
  <si>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</si>
  <si>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</si>
  <si>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</si>
  <si>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</si>
  <si>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</si>
  <si>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</si>
  <si>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</si>
  <si>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</si>
  <si>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</si>
  <si>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</si>
  <si>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</si>
  <si>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</si>
  <si>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</si>
  <si>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</si>
  <si>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</si>
  <si>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</si>
  <si>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</si>
  <si>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</si>
  <si>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</si>
  <si>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</si>
  <si>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</si>
  <si>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</si>
  <si>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</si>
  <si>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</si>
  <si>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</si>
  <si>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</si>
  <si>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</si>
  <si>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</si>
  <si>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</si>
  <si>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</si>
  <si>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</si>
  <si>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</si>
  <si>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</si>
  <si>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</si>
  <si>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</si>
  <si>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</si>
  <si>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</si>
  <si>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</si>
  <si>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</si>
  <si>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</si>
  <si>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</si>
  <si>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</si>
  <si>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</si>
  <si>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</si>
  <si>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</si>
  <si>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</si>
  <si>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</si>
  <si>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</si>
  <si>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</si>
  <si>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</si>
  <si>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</si>
  <si>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</si>
  <si>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</si>
  <si>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</si>
  <si>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</si>
  <si>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</si>
  <si>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</si>
  <si>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</si>
  <si>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</si>
  <si>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</si>
  <si>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</si>
  <si>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</si>
  <si>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</si>
  <si>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</si>
  <si>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</si>
  <si>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</si>
  <si>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</si>
  <si>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</si>
  <si>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</si>
  <si>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</si>
  <si>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</si>
  <si>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</si>
  <si>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</si>
  <si>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</si>
  <si>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</si>
  <si>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</si>
  <si>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</si>
  <si>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</si>
  <si>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</si>
  <si>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</si>
  <si>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</si>
  <si>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</si>
  <si>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</si>
  <si>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</si>
  <si>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</si>
  <si>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</si>
  <si>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</si>
  <si>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</si>
  <si>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</si>
  <si>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</si>
  <si>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</si>
  <si>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</si>
  <si>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</si>
  <si>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</si>
  <si>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</si>
  <si>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</si>
  <si>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</si>
  <si>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</si>
  <si>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</si>
  <si>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</si>
  <si>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</si>
  <si>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</si>
  <si>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</si>
  <si>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</si>
  <si>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</si>
  <si>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</si>
  <si>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</si>
  <si>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</si>
  <si>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</si>
  <si>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</si>
  <si>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</si>
  <si>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</si>
  <si>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</si>
  <si>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</si>
  <si>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</si>
  <si>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</si>
  <si>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</si>
  <si>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</si>
  <si>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</si>
  <si>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</si>
  <si>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</si>
  <si>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</si>
  <si>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</si>
  <si>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</si>
  <si>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</si>
  <si>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</si>
  <si>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</si>
  <si>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</si>
  <si>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</si>
  <si>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</si>
  <si>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</si>
  <si>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</si>
  <si>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</si>
  <si>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</si>
  <si>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</si>
  <si>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</si>
  <si>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</si>
  <si>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</si>
  <si>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</si>
  <si>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</si>
  <si>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</si>
  <si>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</si>
  <si>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</si>
  <si>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</si>
  <si>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</si>
  <si>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</si>
  <si>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</si>
  <si>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</si>
  <si>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</si>
  <si>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</si>
  <si>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</si>
  <si>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</si>
  <si>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</si>
  <si>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</si>
  <si>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</si>
  <si>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</si>
  <si>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</si>
  <si>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</si>
  <si>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</si>
  <si>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</si>
  <si>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</si>
  <si>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</si>
  <si>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</si>
  <si>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</si>
  <si>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</si>
  <si>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</si>
  <si>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</si>
  <si>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</si>
  <si>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</si>
  <si>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</si>
  <si>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</si>
  <si>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</si>
  <si>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</si>
  <si>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</si>
  <si>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</si>
  <si>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</si>
  <si>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</si>
  <si>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</si>
  <si>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</si>
  <si>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</si>
  <si>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</si>
  <si>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</si>
  <si>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</si>
  <si>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</si>
  <si>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</si>
  <si>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</si>
  <si>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</si>
  <si>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</si>
  <si>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</si>
  <si>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</si>
  <si>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</si>
  <si>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</si>
  <si>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</si>
  <si>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</si>
  <si>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</si>
  <si>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</si>
  <si>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</si>
  <si>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</si>
  <si>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</si>
  <si>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</si>
  <si>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</si>
  <si>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</si>
  <si>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</si>
  <si>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</si>
  <si>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</si>
  <si>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</si>
  <si>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</si>
  <si>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</si>
  <si>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</si>
  <si>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</si>
  <si>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</si>
  <si>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</si>
  <si>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</si>
  <si>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</si>
  <si>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</si>
  <si>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</si>
  <si>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</si>
  <si>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</si>
  <si>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</si>
  <si>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</si>
  <si>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</si>
  <si>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</si>
  <si>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</si>
  <si>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</si>
  <si>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</si>
  <si>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</si>
  <si>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</si>
  <si>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</si>
  <si>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</si>
  <si>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</si>
  <si>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</si>
  <si>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</si>
  <si>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</si>
  <si>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</si>
  <si>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</si>
  <si>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</si>
  <si>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</si>
  <si>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</si>
  <si>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</si>
  <si>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</si>
  <si>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</si>
  <si>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</si>
  <si>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</si>
  <si>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</si>
  <si>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</si>
  <si>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</si>
  <si>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</si>
  <si>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</si>
  <si>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</si>
  <si>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</si>
  <si>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</si>
  <si>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</si>
  <si>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</si>
  <si>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</si>
  <si>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</si>
  <si>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</si>
  <si>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</si>
  <si>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</si>
  <si>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</si>
  <si>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</si>
  <si>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</si>
  <si>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</si>
  <si>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</si>
  <si>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</si>
  <si>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</si>
  <si>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</si>
  <si>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</si>
  <si>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</si>
  <si>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</si>
  <si>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</si>
  <si>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</si>
  <si>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</si>
  <si>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</si>
  <si>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</si>
  <si>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</si>
  <si>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</si>
  <si>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</si>
  <si>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</si>
  <si>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</si>
  <si>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</si>
  <si>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</si>
  <si>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</si>
  <si>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</si>
  <si>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</si>
  <si>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</si>
  <si>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</si>
  <si>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</si>
  <si>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</si>
  <si>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</si>
  <si>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</si>
  <si>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</si>
  <si>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</si>
  <si>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</si>
  <si>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</si>
  <si>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</si>
  <si>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</si>
  <si>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</si>
  <si>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</si>
  <si>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</si>
  <si>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</si>
  <si>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</si>
  <si>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</si>
  <si>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</si>
  <si>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</si>
  <si>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</si>
  <si>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</si>
  <si>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</si>
  <si>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</si>
  <si>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</si>
  <si>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</si>
  <si>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</si>
  <si>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</si>
  <si>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</si>
  <si>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</si>
  <si>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</si>
  <si>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</si>
  <si>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</si>
  <si>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</si>
  <si>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</si>
  <si>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</si>
  <si>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</si>
  <si>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</si>
  <si>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</si>
  <si>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</si>
  <si>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</si>
  <si>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</si>
  <si>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</si>
  <si>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</si>
  <si>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</si>
  <si>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</si>
  <si>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</si>
  <si>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</si>
  <si>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</si>
  <si>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</si>
  <si>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</si>
  <si>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</si>
  <si>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</si>
  <si>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</si>
  <si>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</si>
  <si>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</si>
  <si>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</si>
  <si>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</si>
  <si>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</si>
  <si>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</si>
  <si>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</si>
  <si>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</si>
  <si>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</si>
  <si>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</si>
  <si>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</si>
  <si>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</si>
  <si>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</si>
  <si>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</si>
  <si>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</si>
  <si>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</si>
  <si>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</si>
  <si>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</si>
  <si>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</si>
  <si>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</si>
  <si>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</si>
  <si>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</si>
  <si>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</si>
  <si>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</si>
  <si>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</si>
  <si>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</si>
  <si>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</si>
  <si>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</si>
  <si>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</si>
  <si>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</si>
  <si>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</si>
  <si>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</si>
  <si>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</si>
  <si>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</si>
  <si>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</si>
  <si>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</si>
  <si>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</si>
  <si>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</si>
  <si>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</si>
  <si>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</si>
  <si>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</si>
  <si>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</si>
  <si>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</si>
  <si>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</si>
  <si>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</si>
  <si>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</si>
  <si>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</si>
  <si>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</si>
  <si>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</si>
  <si>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</si>
  <si>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</si>
  <si>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</si>
  <si>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</si>
  <si>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</si>
  <si>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</si>
  <si>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</si>
  <si>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</si>
  <si>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</si>
  <si>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</si>
  <si>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</si>
  <si>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</si>
  <si>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</si>
  <si>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</si>
  <si>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</si>
  <si>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</si>
  <si>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</si>
  <si>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</si>
  <si>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</si>
  <si>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</si>
  <si>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</si>
  <si>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</si>
  <si>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</si>
  <si>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</si>
  <si>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</si>
  <si>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</si>
  <si>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</si>
  <si>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</si>
  <si>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</si>
  <si>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</si>
  <si>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</si>
  <si>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</si>
  <si>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</si>
  <si>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</si>
  <si>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</si>
  <si>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</si>
  <si>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</si>
  <si>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</si>
  <si>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</si>
  <si>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</si>
  <si>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</si>
  <si>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</si>
  <si>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</si>
  <si>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</si>
  <si>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</si>
  <si>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</si>
  <si>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</si>
  <si>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</si>
  <si>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</si>
  <si>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</si>
  <si>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</si>
  <si>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</si>
  <si>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</si>
  <si>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</si>
  <si>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</si>
  <si>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</si>
  <si>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</si>
  <si>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</si>
  <si>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</si>
  <si>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</si>
  <si>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</si>
  <si>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</si>
  <si>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</si>
  <si>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</si>
  <si>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</si>
  <si>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</si>
  <si>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</si>
  <si>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</si>
  <si>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</si>
  <si>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</si>
  <si>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</si>
  <si>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</si>
  <si>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</si>
  <si>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</si>
  <si>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</si>
  <si>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</si>
  <si>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</si>
  <si>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</si>
  <si>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</si>
  <si>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</si>
  <si>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</si>
  <si>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</si>
  <si>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</si>
  <si>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</si>
  <si>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</si>
  <si>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</si>
  <si>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</si>
  <si>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</si>
  <si>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</si>
  <si>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</si>
  <si>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</si>
  <si>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</si>
  <si>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</si>
  <si>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</si>
  <si>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</si>
  <si>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</si>
  <si>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</si>
  <si>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</si>
  <si>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</si>
  <si>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</si>
  <si>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</si>
  <si>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</si>
  <si>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</si>
  <si>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</si>
  <si>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</si>
  <si>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</si>
  <si>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</si>
  <si>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</si>
  <si>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</si>
  <si>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</si>
  <si>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</si>
  <si>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</si>
  <si>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</si>
  <si>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</si>
  <si>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</si>
  <si>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</si>
  <si>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</si>
  <si>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</si>
  <si>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</si>
  <si>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</si>
  <si>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</si>
  <si>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</si>
  <si>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</si>
  <si>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</si>
  <si>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</si>
  <si>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</si>
  <si>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</si>
  <si>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</si>
  <si>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</si>
  <si>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</si>
  <si>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</si>
  <si>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</si>
  <si>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</si>
  <si>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</si>
  <si>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</si>
  <si>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</si>
  <si>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</si>
  <si>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</si>
  <si>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</si>
  <si>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</si>
  <si>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</si>
  <si>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</si>
  <si>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</si>
  <si>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</si>
  <si>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</si>
  <si>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</si>
  <si>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</si>
  <si>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</si>
  <si>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</si>
  <si>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</si>
  <si>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</si>
  <si>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</si>
  <si>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</si>
  <si>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</si>
  <si>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</si>
  <si>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</si>
  <si>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</si>
  <si>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</si>
  <si>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</si>
  <si>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</si>
  <si>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</si>
  <si>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</si>
  <si>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</si>
  <si>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</si>
  <si>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</si>
  <si>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</si>
  <si>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</si>
  <si>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</si>
  <si>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</si>
  <si>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</si>
  <si>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</si>
  <si>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</si>
  <si>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</si>
  <si>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</si>
  <si>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</si>
  <si>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</si>
  <si>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</si>
  <si>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</si>
  <si>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</si>
  <si>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</si>
  <si>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</si>
  <si>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</si>
  <si>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</si>
  <si>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</si>
  <si>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</si>
  <si>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</si>
  <si>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</si>
  <si>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</si>
  <si>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</si>
  <si>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</si>
  <si>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</si>
  <si>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</si>
  <si>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</si>
  <si>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</si>
  <si>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</si>
  <si>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</si>
  <si>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</si>
  <si>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</si>
  <si>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</si>
  <si>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</si>
  <si>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</si>
  <si>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</si>
  <si>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</si>
  <si>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</si>
  <si>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</si>
  <si>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</si>
  <si>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</si>
  <si>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</si>
  <si>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</si>
  <si>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</si>
  <si>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</si>
  <si>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</si>
  <si>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</si>
  <si>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</si>
  <si>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</si>
  <si>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</si>
  <si>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</si>
  <si>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</si>
  <si>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</si>
  <si>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</si>
  <si>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</si>
  <si>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</si>
  <si>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</si>
  <si>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</si>
  <si>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</si>
  <si>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</si>
  <si>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</si>
  <si>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</si>
  <si>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</si>
  <si>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</si>
  <si>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</si>
  <si>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</si>
  <si>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</si>
  <si>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</si>
  <si>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</si>
  <si>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</si>
  <si>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</si>
  <si>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</si>
  <si>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</si>
  <si>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</si>
  <si>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</si>
  <si>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</si>
  <si>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</si>
  <si>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</si>
  <si>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</si>
  <si>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</si>
  <si>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</si>
  <si>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</si>
  <si>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</si>
  <si>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</si>
  <si>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</si>
  <si>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</si>
  <si>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</si>
  <si>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</si>
  <si>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</si>
  <si>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</si>
  <si>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</si>
  <si>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</si>
  <si>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</si>
  <si>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</si>
  <si>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</si>
  <si>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</si>
  <si>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</si>
  <si>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</si>
  <si>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</si>
  <si>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</si>
  <si>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</si>
  <si>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</si>
  <si>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</si>
  <si>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</si>
  <si>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</si>
  <si>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</si>
  <si>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</si>
  <si>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</si>
  <si>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</si>
  <si>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</si>
  <si>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</si>
  <si>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</si>
  <si>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</si>
  <si>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</si>
  <si>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</si>
  <si>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</si>
  <si>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</si>
  <si>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</si>
  <si>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</si>
  <si>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</si>
  <si>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</si>
  <si>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</si>
  <si>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</si>
  <si>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</si>
  <si>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</si>
  <si>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</si>
  <si>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</si>
  <si>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</si>
  <si>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</si>
  <si>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</si>
  <si>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</si>
  <si>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</si>
  <si>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</si>
  <si>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</si>
  <si>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</si>
  <si>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</si>
  <si>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</si>
  <si>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</si>
  <si>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</si>
  <si>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</si>
  <si>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</si>
  <si>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</si>
  <si>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</si>
  <si>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</si>
  <si>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</si>
  <si>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</si>
  <si>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</si>
  <si>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</si>
  <si>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</si>
  <si>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</si>
  <si>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</si>
  <si>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</si>
  <si>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</si>
  <si>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</si>
  <si>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</si>
  <si>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</si>
  <si>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</si>
  <si>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</si>
  <si>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</si>
  <si>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</si>
  <si>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</si>
  <si>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</si>
  <si>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</si>
  <si>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</si>
  <si>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</si>
  <si>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</si>
  <si>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</si>
  <si>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</si>
  <si>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</si>
  <si>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</si>
  <si>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</si>
  <si>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</si>
  <si>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</si>
  <si>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</si>
  <si>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</si>
  <si>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</si>
  <si>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</si>
  <si>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</si>
  <si>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</si>
  <si>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</si>
  <si>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</si>
  <si>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</si>
  <si>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</si>
  <si>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</si>
  <si>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</si>
  <si>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</si>
  <si>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</si>
  <si>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</si>
  <si>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</si>
  <si>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</si>
  <si>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</si>
  <si>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</si>
  <si>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</si>
  <si>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</si>
  <si>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</si>
  <si>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</si>
  <si>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</si>
  <si>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</si>
  <si>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</si>
  <si>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</si>
  <si>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</si>
  <si>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</si>
  <si>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</si>
  <si>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</si>
  <si>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</si>
  <si>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</si>
  <si>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</si>
  <si>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</si>
  <si>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</si>
  <si>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</si>
  <si>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</si>
  <si>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</si>
  <si>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</si>
  <si>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</si>
  <si>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</si>
  <si>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</si>
  <si>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</si>
  <si>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</si>
  <si>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</si>
  <si>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</si>
  <si>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</si>
  <si>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</si>
  <si>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</si>
  <si>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</si>
  <si>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</si>
  <si>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</si>
  <si>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</si>
  <si>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</si>
  <si>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</si>
  <si>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</si>
  <si>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</si>
  <si>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</si>
  <si>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</si>
  <si>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</si>
  <si>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</si>
  <si>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</si>
  <si>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</si>
  <si>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</si>
  <si>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</si>
  <si>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</si>
  <si>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</si>
  <si>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</si>
  <si>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</si>
  <si>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</si>
  <si>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</si>
  <si>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</si>
  <si>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</si>
  <si>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</si>
  <si>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</si>
  <si>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</si>
  <si>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</si>
  <si>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</si>
  <si>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</si>
  <si>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</si>
  <si>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</si>
  <si>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</si>
  <si>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</si>
  <si>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</si>
  <si>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</si>
  <si>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</si>
  <si>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</si>
  <si>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</si>
  <si>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</si>
  <si>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</si>
  <si>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</si>
  <si>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</si>
  <si>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</si>
  <si>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</si>
  <si>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</si>
  <si>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</si>
  <si>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</si>
  <si>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</si>
  <si>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</si>
  <si>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</si>
  <si>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</si>
  <si>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</si>
  <si>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</si>
  <si>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</si>
  <si>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</si>
  <si>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</si>
  <si>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</si>
  <si>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</si>
  <si>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</si>
  <si>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</si>
  <si>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</si>
  <si>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</si>
  <si>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</si>
  <si>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</si>
  <si>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</si>
  <si>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</si>
  <si>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</si>
  <si>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</si>
  <si>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</si>
  <si>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</si>
  <si>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</si>
  <si>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</si>
  <si>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</si>
  <si>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</si>
  <si>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</si>
  <si>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</si>
  <si>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</si>
  <si>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</si>
  <si>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</si>
  <si>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</si>
  <si>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</si>
  <si>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</si>
  <si>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</si>
  <si>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</si>
  <si>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</si>
  <si>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</si>
  <si>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</si>
  <si>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</si>
  <si>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</si>
  <si>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</si>
  <si>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</si>
  <si>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</si>
  <si>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</si>
  <si>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</si>
  <si>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</si>
  <si>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</si>
  <si>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</si>
  <si>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</si>
  <si>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</si>
  <si>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</si>
  <si>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</si>
  <si>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</si>
  <si>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</si>
  <si>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</si>
  <si>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</si>
  <si>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</si>
  <si>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</si>
  <si>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</si>
  <si>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</si>
  <si>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</si>
  <si>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</si>
  <si>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</si>
  <si>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</si>
  <si>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</si>
  <si>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</si>
  <si>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</si>
  <si>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</si>
  <si>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</si>
  <si>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</si>
  <si>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</si>
  <si>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</si>
  <si>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</si>
  <si>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</si>
  <si>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</si>
  <si>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</si>
  <si>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</si>
  <si>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</si>
  <si>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</si>
  <si>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</si>
  <si>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</si>
  <si>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</si>
  <si>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</si>
  <si>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</si>
  <si>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</si>
  <si>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</si>
  <si>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</si>
  <si>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</si>
  <si>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</si>
  <si>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</si>
  <si>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</si>
  <si>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</si>
  <si>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</si>
  <si>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</si>
  <si>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</si>
  <si>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</si>
  <si>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</si>
  <si>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</si>
  <si>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</si>
  <si>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</si>
  <si>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</si>
  <si>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</si>
  <si>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</si>
  <si>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</si>
  <si>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</si>
  <si>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</si>
  <si>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</si>
  <si>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</si>
  <si>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</si>
  <si>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</si>
  <si>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</si>
  <si>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</si>
  <si>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</si>
  <si>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</si>
  <si>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</si>
  <si>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</si>
  <si>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</si>
  <si>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</si>
  <si>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</si>
  <si>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</si>
  <si>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</si>
  <si>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</si>
  <si>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</si>
  <si>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</si>
  <si>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</si>
  <si>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</si>
  <si>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</si>
  <si>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</si>
  <si>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</si>
  <si>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</si>
  <si>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</si>
  <si>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</si>
  <si>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</si>
  <si>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</si>
  <si>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</si>
  <si>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</si>
  <si>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</si>
  <si>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</si>
  <si>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</si>
  <si>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</si>
  <si>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</si>
  <si>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</si>
  <si>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</si>
  <si>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</si>
  <si>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</si>
  <si>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</si>
  <si>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</si>
  <si>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</si>
  <si>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</si>
  <si>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</si>
  <si>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</si>
  <si>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</si>
  <si>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</si>
  <si>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</si>
  <si>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</si>
  <si>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</si>
  <si>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</si>
  <si>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</si>
  <si>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</si>
  <si>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</si>
  <si>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</si>
  <si>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</si>
  <si>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</si>
  <si>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</si>
  <si>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</si>
  <si>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</si>
  <si>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</si>
  <si>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</si>
  <si>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</si>
  <si>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</si>
  <si>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</si>
  <si>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</si>
  <si>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</si>
  <si>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</si>
  <si>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</si>
  <si>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</si>
  <si>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</si>
  <si>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</si>
  <si>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</si>
  <si>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</si>
  <si>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</si>
  <si>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</si>
  <si>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</si>
  <si>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</si>
  <si>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</si>
  <si>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</si>
  <si>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</si>
  <si>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</si>
  <si>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</si>
  <si>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</si>
  <si>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</si>
  <si>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</si>
  <si>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</si>
  <si>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</si>
  <si>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</si>
  <si>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</si>
  <si>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</si>
  <si>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</si>
  <si>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</si>
  <si>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</si>
  <si>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</si>
  <si>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</si>
  <si>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</si>
  <si>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</si>
  <si>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</si>
  <si>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</si>
  <si>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</si>
  <si>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</si>
  <si>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</si>
  <si>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</si>
  <si>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</si>
  <si>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</si>
  <si>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</si>
  <si>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</si>
  <si>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</si>
  <si>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</si>
  <si>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</si>
  <si>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</si>
  <si>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</si>
  <si>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</si>
  <si>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</si>
  <si>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</si>
  <si>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</si>
  <si>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</si>
  <si>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</si>
  <si>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</si>
  <si>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</si>
  <si>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</si>
  <si>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</si>
  <si>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</si>
  <si>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</si>
  <si>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</si>
  <si>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</si>
  <si>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</si>
  <si>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</si>
  <si>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</si>
  <si>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</si>
  <si>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</si>
  <si>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</si>
  <si>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</si>
  <si>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</si>
  <si>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</si>
  <si>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</si>
  <si>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</si>
  <si>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</si>
  <si>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</si>
  <si>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</si>
  <si>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</si>
  <si>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</si>
  <si>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</si>
  <si>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</si>
  <si>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</si>
  <si>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</si>
  <si>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</si>
  <si>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</si>
  <si>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</si>
  <si>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</si>
  <si>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</si>
  <si>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</si>
  <si>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</si>
  <si>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</si>
  <si>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</si>
  <si>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</si>
  <si>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</si>
  <si>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</si>
  <si>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</si>
  <si>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</si>
  <si>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</si>
  <si>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</si>
  <si>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</si>
  <si>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</si>
  <si>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</si>
  <si>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</si>
  <si>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</si>
  <si>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</si>
  <si>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</si>
  <si>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</si>
  <si>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</si>
  <si>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</si>
  <si>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</si>
  <si>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</si>
  <si>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</si>
  <si>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</si>
  <si>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</si>
  <si>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</si>
  <si>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</si>
  <si>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</si>
  <si>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</si>
  <si>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</si>
  <si>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</si>
  <si>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</si>
  <si>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</si>
  <si>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</si>
  <si>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</si>
  <si>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</si>
  <si>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</si>
  <si>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</si>
  <si>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</si>
  <si>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</si>
  <si>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</si>
  <si>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</si>
  <si>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</si>
  <si>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</si>
  <si>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</si>
  <si>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</si>
  <si>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</si>
  <si>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</si>
  <si>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</si>
  <si>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</si>
  <si>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</si>
  <si>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</si>
  <si>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</si>
  <si>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</si>
  <si>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</si>
  <si>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</si>
  <si>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</si>
  <si>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</si>
  <si>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</si>
  <si>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</si>
  <si>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</si>
  <si>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</si>
  <si>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</si>
  <si>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</si>
  <si>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</si>
  <si>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</si>
  <si>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</si>
  <si>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</si>
  <si>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</si>
  <si>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</si>
  <si>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</si>
  <si>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</si>
  <si>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</si>
  <si>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</si>
  <si>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</si>
  <si>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</si>
  <si>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</si>
  <si>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</si>
  <si>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</si>
  <si>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</si>
  <si>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</si>
  <si>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</si>
  <si>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</si>
  <si>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</si>
  <si>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</si>
  <si>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</si>
  <si>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</si>
  <si>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</si>
  <si>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</si>
  <si>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</si>
  <si>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</si>
  <si>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</si>
  <si>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</si>
  <si>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</si>
  <si>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</si>
  <si>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</si>
  <si>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</si>
  <si>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</si>
  <si>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</si>
  <si>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</si>
  <si>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</si>
  <si>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</si>
  <si>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</si>
  <si>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</si>
  <si>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</si>
  <si>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</si>
  <si>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</si>
  <si>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</si>
  <si>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</si>
  <si>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</si>
  <si>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</si>
  <si>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</si>
  <si>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</si>
  <si>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</si>
  <si>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</si>
  <si>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</si>
  <si>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</si>
  <si>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</si>
  <si>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</si>
  <si>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</si>
  <si>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</si>
  <si>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</si>
  <si>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</si>
  <si>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</si>
  <si>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</si>
  <si>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</si>
  <si>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</si>
  <si>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</si>
  <si>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</si>
  <si>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</si>
  <si>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</si>
  <si>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</si>
  <si>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</si>
  <si>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</si>
  <si>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</si>
  <si>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</si>
  <si>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</si>
  <si>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</si>
  <si>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</si>
  <si>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</si>
  <si>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</si>
  <si>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</si>
  <si>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</si>
  <si>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</si>
  <si>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</si>
  <si>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</si>
  <si>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</si>
  <si>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</si>
  <si>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</si>
  <si>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</si>
  <si>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</si>
  <si>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</si>
  <si>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</si>
  <si>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</si>
  <si>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</si>
  <si>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</si>
  <si>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</si>
  <si>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</si>
  <si>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</si>
  <si>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</si>
  <si>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</si>
  <si>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</si>
  <si>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</si>
  <si>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</si>
  <si>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</si>
  <si>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</si>
  <si>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</si>
  <si>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</si>
  <si>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</si>
  <si>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</si>
  <si>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</si>
  <si>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</si>
  <si>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</si>
  <si>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</si>
  <si>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</si>
  <si>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</si>
  <si>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</si>
  <si>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</si>
  <si>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</si>
  <si>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</si>
  <si>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</si>
  <si>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</si>
  <si>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</si>
  <si>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</si>
  <si>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</si>
  <si>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</si>
  <si>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</si>
  <si>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</si>
  <si>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</si>
  <si>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</si>
  <si>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</si>
  <si>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</si>
  <si>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</si>
  <si>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</si>
  <si>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</si>
  <si>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</si>
  <si>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</si>
  <si>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</si>
  <si>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</si>
  <si>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</si>
  <si>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</si>
  <si>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</si>
  <si>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</si>
  <si>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</si>
  <si>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</si>
  <si>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</si>
  <si>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</si>
  <si>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</si>
  <si>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</si>
  <si>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</si>
  <si>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</si>
  <si>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</si>
  <si>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</si>
  <si>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</si>
  <si>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</si>
  <si>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</si>
  <si>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</si>
  <si>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</si>
  <si>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</si>
  <si>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</si>
  <si>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</si>
  <si>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</si>
  <si>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</si>
  <si>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</si>
  <si>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</si>
  <si>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</si>
  <si>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</si>
  <si>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</si>
  <si>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</si>
  <si>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</si>
  <si>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</si>
  <si>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</si>
  <si>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</si>
  <si>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</si>
  <si>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</si>
  <si>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</si>
  <si>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</si>
  <si>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</si>
  <si>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</si>
  <si>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</si>
  <si>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</si>
  <si>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</si>
  <si>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</si>
  <si>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</si>
  <si>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</si>
  <si>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</si>
  <si>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</si>
  <si>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</si>
  <si>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</si>
  <si>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</si>
  <si>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</si>
  <si>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</si>
  <si>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</si>
  <si>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</si>
  <si>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</si>
  <si>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</si>
  <si>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</si>
  <si>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</si>
  <si>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</si>
  <si>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</si>
  <si>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</si>
  <si>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</si>
  <si>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</si>
  <si>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</si>
  <si>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</si>
  <si>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</si>
  <si>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</si>
  <si>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</si>
  <si>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</si>
  <si>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</si>
  <si>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</si>
  <si>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</si>
  <si>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</si>
  <si>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</si>
  <si>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</si>
  <si>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</si>
  <si>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</si>
  <si>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</si>
  <si>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</si>
  <si>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</si>
  <si>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</si>
  <si>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</si>
  <si>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</si>
  <si>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</si>
  <si>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</si>
  <si>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</si>
  <si>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</si>
  <si>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</si>
  <si>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</si>
  <si>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</si>
  <si>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</si>
  <si>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</si>
  <si>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</si>
  <si>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</si>
  <si>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</si>
  <si>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</si>
  <si>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</si>
  <si>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</si>
  <si>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</si>
  <si>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</si>
  <si>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</si>
  <si>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</si>
  <si>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</si>
  <si>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</si>
  <si>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</si>
  <si>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</si>
  <si>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</si>
  <si>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</si>
  <si>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</si>
  <si>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</si>
  <si>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</si>
  <si>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</si>
  <si>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</si>
  <si>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</si>
  <si>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</si>
  <si>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</si>
  <si>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</si>
  <si>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</si>
  <si>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</si>
  <si>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</si>
  <si>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</si>
  <si>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</si>
  <si>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</si>
  <si>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</si>
  <si>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</si>
  <si>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</si>
  <si>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</si>
  <si>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</si>
  <si>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</si>
  <si>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</si>
  <si>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</si>
  <si>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</si>
  <si>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</si>
  <si>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</si>
  <si>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</si>
  <si>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</si>
  <si>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</si>
  <si>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</si>
  <si>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</si>
  <si>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</si>
  <si>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</si>
  <si>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</si>
  <si>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</si>
  <si>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</si>
  <si>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</si>
  <si>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</si>
  <si>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</si>
  <si>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</si>
  <si>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</si>
  <si>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</si>
  <si>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</si>
  <si>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</si>
  <si>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</si>
  <si>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</si>
  <si>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</si>
  <si>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</si>
  <si>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</si>
  <si>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</si>
  <si>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</si>
  <si>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</si>
  <si>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</si>
  <si>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</si>
  <si>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</si>
  <si>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</si>
  <si>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</si>
  <si>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</si>
  <si>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</si>
  <si>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</si>
  <si>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</si>
  <si>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</si>
  <si>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</si>
  <si>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</si>
  <si>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</si>
  <si>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</si>
  <si>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</si>
  <si>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</si>
  <si>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</si>
  <si>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</si>
  <si>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</si>
  <si>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</si>
  <si>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</si>
  <si>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</si>
  <si>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</si>
  <si>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</si>
  <si>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</si>
  <si>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</si>
  <si>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</si>
  <si>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</si>
  <si>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</si>
  <si>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</si>
  <si>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</si>
  <si>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</si>
  <si>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</si>
  <si>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</si>
  <si>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</si>
  <si>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</si>
  <si>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</si>
  <si>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</si>
  <si>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</si>
  <si>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</si>
  <si>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</si>
  <si>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</si>
  <si>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</si>
  <si>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</si>
  <si>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</si>
  <si>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</si>
  <si>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</si>
  <si>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</si>
  <si>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</si>
  <si>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</si>
  <si>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</si>
  <si>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</si>
  <si>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</si>
  <si>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</si>
  <si>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</si>
  <si>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</si>
  <si>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</si>
  <si>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</si>
  <si>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</si>
  <si>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</si>
  <si>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</si>
  <si>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</si>
  <si>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</si>
  <si>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</si>
  <si>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</si>
  <si>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</si>
  <si>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</si>
  <si>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</si>
  <si>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</si>
  <si>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</si>
  <si>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</si>
  <si>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</si>
  <si>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</si>
  <si>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</si>
  <si>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</si>
  <si>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</si>
  <si>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</si>
  <si>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</si>
  <si>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</si>
  <si>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</si>
  <si>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</si>
  <si>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</si>
  <si>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</si>
  <si>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</si>
  <si>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</si>
  <si>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</si>
  <si>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</si>
  <si>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</si>
  <si>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</si>
  <si>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</si>
  <si>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</si>
  <si>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</si>
  <si>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</si>
  <si>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</si>
  <si>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</si>
  <si>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</si>
  <si>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</si>
  <si>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</si>
  <si>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</si>
  <si>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</si>
  <si>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</si>
  <si>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</si>
  <si>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</si>
  <si>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</si>
  <si>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</si>
  <si>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</si>
  <si>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</si>
  <si>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</si>
  <si>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</si>
  <si>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</si>
  <si>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</si>
  <si>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</si>
  <si>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</si>
  <si>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</si>
  <si>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</si>
  <si>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</si>
  <si>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</si>
  <si>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</si>
  <si>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</si>
  <si>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</si>
  <si>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</si>
  <si>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</si>
  <si>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</si>
  <si>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</si>
  <si>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</si>
  <si>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</si>
  <si>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</si>
  <si>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</si>
  <si>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</si>
  <si>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</si>
  <si>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</si>
  <si>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</si>
  <si>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</si>
  <si>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</si>
  <si>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</si>
  <si>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</si>
  <si>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</si>
  <si>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</si>
  <si>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</si>
  <si>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</si>
  <si>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</si>
  <si>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</si>
  <si>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</si>
  <si>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</si>
  <si>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</si>
  <si>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</si>
  <si>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</si>
  <si>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</si>
  <si>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</si>
  <si>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</si>
  <si>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</si>
  <si>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</si>
  <si>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</si>
  <si>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</si>
  <si>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</si>
  <si>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</si>
  <si>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</si>
  <si>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</si>
  <si>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</si>
  <si>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</si>
  <si>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</si>
  <si>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</si>
  <si>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</si>
  <si>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</si>
  <si>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</si>
  <si>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</si>
  <si>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</si>
  <si>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</si>
  <si>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</si>
  <si>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</si>
  <si>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</si>
  <si>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</si>
  <si>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</si>
  <si>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</si>
  <si>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</si>
  <si>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</si>
  <si>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</si>
  <si>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</si>
  <si>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</si>
  <si>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</si>
  <si>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</si>
  <si>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</si>
  <si>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</si>
  <si>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</si>
  <si>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</si>
  <si>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</si>
  <si>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</si>
  <si>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</si>
  <si>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</si>
  <si>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</si>
  <si>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</si>
  <si>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</si>
  <si>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</si>
  <si>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</si>
  <si>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</si>
  <si>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</si>
  <si>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</si>
  <si>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</si>
  <si>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</si>
  <si>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</si>
  <si>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</si>
  <si>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</si>
  <si>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</si>
  <si>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</si>
  <si>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</si>
  <si>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</si>
  <si>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</si>
  <si>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</si>
  <si>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</si>
  <si>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</si>
  <si>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</si>
  <si>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</si>
  <si>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</si>
  <si>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</si>
  <si>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</si>
  <si>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</si>
  <si>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</si>
  <si>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</si>
  <si>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</si>
  <si>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</si>
  <si>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</si>
  <si>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</si>
  <si>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</si>
  <si>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</si>
  <si>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</si>
  <si>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</si>
  <si>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</si>
  <si>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</si>
  <si>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</si>
  <si>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</si>
  <si>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</si>
  <si>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</si>
  <si>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</si>
  <si>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</si>
  <si>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</si>
  <si>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</si>
  <si>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</si>
  <si>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</si>
  <si>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</si>
  <si>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</si>
  <si>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</si>
  <si>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</si>
  <si>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</si>
  <si>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</si>
  <si>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</si>
  <si>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</si>
  <si>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</si>
  <si>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</si>
  <si>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</si>
  <si>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</si>
  <si>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</si>
  <si>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</si>
  <si>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</si>
  <si>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</si>
  <si>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</si>
  <si>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</si>
  <si>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</si>
  <si>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</si>
  <si>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</si>
  <si>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</si>
  <si>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</si>
  <si>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</si>
  <si>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</si>
  <si>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</si>
  <si>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</si>
  <si>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</si>
  <si>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</si>
  <si>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</si>
  <si>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</si>
  <si>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</si>
  <si>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</si>
  <si>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</si>
  <si>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</si>
  <si>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</si>
  <si>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</si>
  <si>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</si>
  <si>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</si>
  <si>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</si>
  <si>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</si>
  <si>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</si>
  <si>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</si>
  <si>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</si>
  <si>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</si>
  <si>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</si>
  <si>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</si>
  <si>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</si>
  <si>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</si>
  <si>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</si>
  <si>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</si>
  <si>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</si>
  <si>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</si>
  <si>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</si>
  <si>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</si>
  <si>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</si>
  <si>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</si>
  <si>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</si>
  <si>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</si>
  <si>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</si>
  <si>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</si>
  <si>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</si>
  <si>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</si>
  <si>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</si>
  <si>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</si>
  <si>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</si>
  <si>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</si>
  <si>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</si>
  <si>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</si>
  <si>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</si>
  <si>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</si>
  <si>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</si>
  <si>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</si>
  <si>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</si>
  <si>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</si>
  <si>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</si>
  <si>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</si>
  <si>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</si>
  <si>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</si>
  <si>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</si>
  <si>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</si>
  <si>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</si>
  <si>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</si>
  <si>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</si>
  <si>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</si>
  <si>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</si>
  <si>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</si>
  <si>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</si>
  <si>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</si>
  <si>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</si>
  <si>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</si>
  <si>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</si>
  <si>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</si>
  <si>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</si>
  <si>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</si>
  <si>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</si>
  <si>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</si>
  <si>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</si>
  <si>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</si>
  <si>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</si>
  <si>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</si>
  <si>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</si>
  <si>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</si>
  <si>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</si>
  <si>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</si>
  <si>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</si>
  <si>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</si>
  <si>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</si>
  <si>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</si>
  <si>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</si>
  <si>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</si>
  <si>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</si>
  <si>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</si>
  <si>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</si>
  <si>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</si>
  <si>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</si>
  <si>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</si>
  <si>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</si>
  <si>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</si>
  <si>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</si>
  <si>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</si>
  <si>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</si>
  <si>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</si>
  <si>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</si>
  <si>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</si>
  <si>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</si>
  <si>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</si>
  <si>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</si>
  <si>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</si>
  <si>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</si>
  <si>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</si>
  <si>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</si>
  <si>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</si>
  <si>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</si>
  <si>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</si>
  <si>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</si>
  <si>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</si>
  <si>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</si>
  <si>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</si>
  <si>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</si>
  <si>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</si>
  <si>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</si>
  <si>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</si>
  <si>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</si>
  <si>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</si>
  <si>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</si>
  <si>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</si>
  <si>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</si>
  <si>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</si>
  <si>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</si>
  <si>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</si>
  <si>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</si>
  <si>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</si>
  <si>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</si>
  <si>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</si>
  <si>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</si>
  <si>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</si>
  <si>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</si>
  <si>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</si>
  <si>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</si>
  <si>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</si>
  <si>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</si>
  <si>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</si>
  <si>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</si>
  <si>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</si>
  <si>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</si>
  <si>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</si>
  <si>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</si>
  <si>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</si>
  <si>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</si>
  <si>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</si>
  <si>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</si>
  <si>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</si>
  <si>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</si>
  <si>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</si>
  <si>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</si>
  <si>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</si>
  <si>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</si>
  <si>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</si>
  <si>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</si>
  <si>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</si>
  <si>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</si>
  <si>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</si>
  <si>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</si>
  <si>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</si>
  <si>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</si>
  <si>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</si>
  <si>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</si>
  <si>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</si>
  <si>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</si>
  <si>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</si>
  <si>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</si>
  <si>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</si>
  <si>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</si>
  <si>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</si>
  <si>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</si>
  <si>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</si>
  <si>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</si>
  <si>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</si>
  <si>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</si>
  <si>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</si>
  <si>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</si>
  <si>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</si>
  <si>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</si>
  <si>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</si>
  <si>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</si>
  <si>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</si>
  <si>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</si>
  <si>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</si>
  <si>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</si>
  <si>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</si>
  <si>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</si>
  <si>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</si>
  <si>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</si>
  <si>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</si>
  <si>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</si>
  <si>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</si>
  <si>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</si>
  <si>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</si>
  <si>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</si>
  <si>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</si>
  <si>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</si>
  <si>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</si>
  <si>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</si>
  <si>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</si>
  <si>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</si>
  <si>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</si>
  <si>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</si>
  <si>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</si>
  <si>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</si>
  <si>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</si>
  <si>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</si>
  <si>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</si>
  <si>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</si>
  <si>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</si>
  <si>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</si>
  <si>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</si>
  <si>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</si>
  <si>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</si>
  <si>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</si>
  <si>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</si>
  <si>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</si>
  <si>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</si>
  <si>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</si>
  <si>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</si>
  <si>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</si>
  <si>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</si>
  <si>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</si>
  <si>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</si>
  <si>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</si>
  <si>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</si>
  <si>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</si>
  <si>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</si>
  <si>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</si>
  <si>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</si>
  <si>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</si>
  <si>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</si>
  <si>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</si>
  <si>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</si>
  <si>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</si>
  <si>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</si>
  <si>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</si>
  <si>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</si>
  <si>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</si>
  <si>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</si>
  <si>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</si>
  <si>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</si>
  <si>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</si>
  <si>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</si>
  <si>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</si>
  <si>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</si>
  <si>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</si>
  <si>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</si>
  <si>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</si>
  <si>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</si>
  <si>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</si>
  <si>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</si>
  <si>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</si>
  <si>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</si>
  <si>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</si>
  <si>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</si>
  <si>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</si>
  <si>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</si>
  <si>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</si>
  <si>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</si>
  <si>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</si>
  <si>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</si>
  <si>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</si>
  <si>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</si>
  <si>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</si>
  <si>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</si>
  <si>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</si>
  <si>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</si>
  <si>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</si>
  <si>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</si>
  <si>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</si>
  <si>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</si>
  <si>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</si>
  <si>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</si>
  <si>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</si>
  <si>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</si>
  <si>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</si>
  <si>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</si>
  <si>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</si>
  <si>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</si>
  <si>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</si>
  <si>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</si>
  <si>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</si>
  <si>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</si>
  <si>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</si>
  <si>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</si>
  <si>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</si>
  <si>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</si>
  <si>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</si>
  <si>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</si>
  <si>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</si>
  <si>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</si>
  <si>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</si>
  <si>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</si>
  <si>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</si>
  <si>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</si>
  <si>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</si>
  <si>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</si>
  <si>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</si>
  <si>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</si>
  <si>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</si>
  <si>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</si>
  <si>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</si>
  <si>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</si>
  <si>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</si>
  <si>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</si>
  <si>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</si>
  <si>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</si>
  <si>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</si>
  <si>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</si>
  <si>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</si>
  <si>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</si>
  <si>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</si>
  <si>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</si>
  <si>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</si>
  <si>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</si>
  <si>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</si>
  <si>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</si>
  <si>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</si>
  <si>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</si>
  <si>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</si>
  <si>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</si>
  <si>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</si>
  <si>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</si>
  <si>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</si>
  <si>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</si>
  <si>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</si>
  <si>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</si>
  <si>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</si>
  <si>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</si>
  <si>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</si>
  <si>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</si>
  <si>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</si>
  <si>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</si>
  <si>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</si>
  <si>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</si>
  <si>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</si>
  <si>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</si>
  <si>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</si>
  <si>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</si>
  <si>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</si>
  <si>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</si>
  <si>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</si>
  <si>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</si>
  <si>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</si>
  <si>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</si>
  <si>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</si>
  <si>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</si>
  <si>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</si>
  <si>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</si>
  <si>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</si>
  <si>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</si>
  <si>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</si>
  <si>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</si>
  <si>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</si>
  <si>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</si>
  <si>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</si>
  <si>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</si>
  <si>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</si>
  <si>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</si>
  <si>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</si>
  <si>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</si>
  <si>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</si>
  <si>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</si>
  <si>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</si>
  <si>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</si>
  <si>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</si>
  <si>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</si>
  <si>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</si>
  <si>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</si>
  <si>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</si>
  <si>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</si>
  <si>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</si>
  <si>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</si>
  <si>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</si>
  <si>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</si>
  <si>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</si>
  <si>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</si>
  <si>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</si>
  <si>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</si>
  <si>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</si>
  <si>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</si>
  <si>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</si>
  <si>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</si>
  <si>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</si>
  <si>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</si>
  <si>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</si>
  <si>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</si>
  <si>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</si>
  <si>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</si>
  <si>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</si>
  <si>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</si>
  <si>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</si>
  <si>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</si>
  <si>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</si>
  <si>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</si>
  <si>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</si>
  <si>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</si>
  <si>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</si>
  <si>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</si>
  <si>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</si>
  <si>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</si>
  <si>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</si>
  <si>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</si>
  <si>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</si>
  <si>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</si>
  <si>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</si>
  <si>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</si>
  <si>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</si>
  <si>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</si>
  <si>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</si>
  <si>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</si>
  <si>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</si>
  <si>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</si>
  <si>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</si>
  <si>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</si>
  <si>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</si>
  <si>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</si>
  <si>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</si>
  <si>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</si>
  <si>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</si>
  <si>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</si>
  <si>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</si>
  <si>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</si>
  <si>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</si>
  <si>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</si>
  <si>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</si>
  <si>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</si>
  <si>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</si>
  <si>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</si>
  <si>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</si>
  <si>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</si>
  <si>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</si>
  <si>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</si>
  <si>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</si>
  <si>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</si>
  <si>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</si>
  <si>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</si>
  <si>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</si>
  <si>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</si>
  <si>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</si>
  <si>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</si>
  <si>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</si>
  <si>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</si>
  <si>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</si>
  <si>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</si>
  <si>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</si>
  <si>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</si>
  <si>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</si>
  <si>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</si>
  <si>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</si>
  <si>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</si>
  <si>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</si>
  <si>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</si>
  <si>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</si>
  <si>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</si>
  <si>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</si>
  <si>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</si>
  <si>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</si>
  <si>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</si>
  <si>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</si>
  <si>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</si>
  <si>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</si>
  <si>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</si>
  <si>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</si>
  <si>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</si>
  <si>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</si>
  <si>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</si>
  <si>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</si>
  <si>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</si>
  <si>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</si>
  <si>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</si>
  <si>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</si>
  <si>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</si>
  <si>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</si>
  <si>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</si>
  <si>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</si>
  <si>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</si>
  <si>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</si>
  <si>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</si>
  <si>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</si>
  <si>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</si>
  <si>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</si>
  <si>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</si>
  <si>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</si>
  <si>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</si>
  <si>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</si>
  <si>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</si>
  <si>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</si>
  <si>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</si>
  <si>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</si>
  <si>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</si>
  <si>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</si>
  <si>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</si>
  <si>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</si>
  <si>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</si>
  <si>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</si>
  <si>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</si>
  <si>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</si>
  <si>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</si>
  <si>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</si>
  <si>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</si>
  <si>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</si>
  <si>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</si>
  <si>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</si>
  <si>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</si>
  <si>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</si>
  <si>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</si>
  <si>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</si>
  <si>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</si>
  <si>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</si>
  <si>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</si>
  <si>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</si>
  <si>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</si>
  <si>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</si>
  <si>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</si>
  <si>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</si>
  <si>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</si>
  <si>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</si>
  <si>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</si>
  <si>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</si>
  <si>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</si>
  <si>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</si>
  <si>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</si>
  <si>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</si>
  <si>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</si>
  <si>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</si>
  <si>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</si>
  <si>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</si>
  <si>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</si>
  <si>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</si>
  <si>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</si>
  <si>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</si>
  <si>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</si>
  <si>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</si>
  <si>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</si>
  <si>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</si>
  <si>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</si>
  <si>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</si>
  <si>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</si>
  <si>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</si>
  <si>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</si>
  <si>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</si>
  <si>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</si>
  <si>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</si>
  <si>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</si>
  <si>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</si>
  <si>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</si>
  <si>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</si>
  <si>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</si>
  <si>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</si>
  <si>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</si>
  <si>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</si>
  <si>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</si>
  <si>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</si>
  <si>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</si>
  <si>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</si>
  <si>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</si>
  <si>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</si>
  <si>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</si>
  <si>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</si>
  <si>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</si>
  <si>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</si>
  <si>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</si>
  <si>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</si>
  <si>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</si>
  <si>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</si>
  <si>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</si>
  <si>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</si>
  <si>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</si>
  <si>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</si>
  <si>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</si>
  <si>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</si>
  <si>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</si>
  <si>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</si>
  <si>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</si>
  <si>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</si>
  <si>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</si>
  <si>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</si>
  <si>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</si>
  <si>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</si>
  <si>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</si>
  <si>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</si>
  <si>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</si>
  <si>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</si>
  <si>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</si>
  <si>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</si>
  <si>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</si>
  <si>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</si>
  <si>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</si>
  <si>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</si>
  <si>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</si>
  <si>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</si>
  <si>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</si>
  <si>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</si>
  <si>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</si>
  <si>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</si>
  <si>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</si>
  <si>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</si>
  <si>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</si>
  <si>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</si>
  <si>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</si>
  <si>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</si>
  <si>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</si>
  <si>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</si>
  <si>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</si>
  <si>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</si>
  <si>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</si>
  <si>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</si>
  <si>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</si>
  <si>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</si>
  <si>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</si>
  <si>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</si>
  <si>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</si>
  <si>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</si>
  <si>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</si>
  <si>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</si>
  <si>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</si>
  <si>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</si>
  <si>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</si>
  <si>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</si>
  <si>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</si>
  <si>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</si>
  <si>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</si>
  <si>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</si>
  <si>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</si>
  <si>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</si>
  <si>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</si>
  <si>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</si>
  <si>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</si>
  <si>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</si>
  <si>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</si>
  <si>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</si>
  <si>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</si>
  <si>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</si>
  <si>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</si>
  <si>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</si>
  <si>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</si>
  <si>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</si>
  <si>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</si>
  <si>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</si>
  <si>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</si>
  <si>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</si>
  <si>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</si>
  <si>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</si>
  <si>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</si>
  <si>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</si>
  <si>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</si>
  <si>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</si>
  <si>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</si>
  <si>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</si>
  <si>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</si>
  <si>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</si>
  <si>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</si>
  <si>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</si>
  <si>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</si>
  <si>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</si>
  <si>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</si>
  <si>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</si>
  <si>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</si>
  <si>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</si>
  <si>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</si>
  <si>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</si>
  <si>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</si>
  <si>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</si>
  <si>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</si>
  <si>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</si>
  <si>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</si>
  <si>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</si>
  <si>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</si>
  <si>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</si>
  <si>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</si>
  <si>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</si>
  <si>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</si>
  <si>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</si>
  <si>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</si>
  <si>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</si>
  <si>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</si>
  <si>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</si>
  <si>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</si>
  <si>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</si>
  <si>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</si>
  <si>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</si>
  <si>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</si>
  <si>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</si>
  <si>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</si>
  <si>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</si>
  <si>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</si>
  <si>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</si>
  <si>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</si>
  <si>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</si>
  <si>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</si>
  <si>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</si>
  <si>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</si>
  <si>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</si>
  <si>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</si>
  <si>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</si>
  <si>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</si>
  <si>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</si>
  <si>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</si>
  <si>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</si>
  <si>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</si>
  <si>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</si>
  <si>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</si>
  <si>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</si>
  <si>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</si>
  <si>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</si>
  <si>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</si>
  <si>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</si>
  <si>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</si>
  <si>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</si>
  <si>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</si>
  <si>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</si>
  <si>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</si>
  <si>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</si>
  <si>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</si>
  <si>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</si>
  <si>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</si>
  <si>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</si>
  <si>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</si>
  <si>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</si>
  <si>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</si>
  <si>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</si>
  <si>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</si>
  <si>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</si>
  <si>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</si>
  <si>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</si>
  <si>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</si>
  <si>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</si>
  <si>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</si>
  <si>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</si>
  <si>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</si>
  <si>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</si>
  <si>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</si>
  <si>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</si>
  <si>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</si>
  <si>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</si>
  <si>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</si>
  <si>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</si>
  <si>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</si>
  <si>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</si>
  <si>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</si>
  <si>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</si>
  <si>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</si>
  <si>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</si>
  <si>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</si>
  <si>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</si>
  <si>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</si>
  <si>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</si>
  <si>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</si>
  <si>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</si>
  <si>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</si>
  <si>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</si>
  <si>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</si>
  <si>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</si>
  <si>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</si>
  <si>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</si>
  <si>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</si>
  <si>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</si>
  <si>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</si>
  <si>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</si>
  <si>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</si>
  <si>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</si>
  <si>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</si>
  <si>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</si>
  <si>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</si>
  <si>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</si>
  <si>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</si>
  <si>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</si>
  <si>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</si>
  <si>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</si>
  <si>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</si>
  <si>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</si>
  <si>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</si>
  <si>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</si>
  <si>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</si>
  <si>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</si>
  <si>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</si>
  <si>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</si>
  <si>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</si>
  <si>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</si>
  <si>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</si>
  <si>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</si>
  <si>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</si>
  <si>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</si>
  <si>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</si>
  <si>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</si>
  <si>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</si>
  <si>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</si>
  <si>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</si>
  <si>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</si>
  <si>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</si>
  <si>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</si>
  <si>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</si>
  <si>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</si>
  <si>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</si>
  <si>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</si>
  <si>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</si>
  <si>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</si>
  <si>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</si>
  <si>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</si>
  <si>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</si>
  <si>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</si>
  <si>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</si>
  <si>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</si>
  <si>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</si>
  <si>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</si>
  <si>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</si>
  <si>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</si>
  <si>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</si>
  <si>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</si>
  <si>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</si>
  <si>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</si>
  <si>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</si>
  <si>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</si>
  <si>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</si>
  <si>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</si>
  <si>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</si>
  <si>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</si>
  <si>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</si>
  <si>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</si>
  <si>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</si>
  <si>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</si>
  <si>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</si>
  <si>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</si>
  <si>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</si>
  <si>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</si>
  <si>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</si>
  <si>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</si>
  <si>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</si>
  <si>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</si>
  <si>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</si>
  <si>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</si>
  <si>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</si>
  <si>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</si>
  <si>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</si>
  <si>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</si>
  <si>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</si>
  <si>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</si>
  <si>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</si>
  <si>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</si>
  <si>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</si>
  <si>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</si>
  <si>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</si>
  <si>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</si>
  <si>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</si>
  <si>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</si>
  <si>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</si>
  <si>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</si>
  <si>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</si>
  <si>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</si>
  <si>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</si>
  <si>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</si>
  <si>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</si>
  <si>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</si>
  <si>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</si>
  <si>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</si>
  <si>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</si>
  <si>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</si>
  <si>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</si>
  <si>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</si>
  <si>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</si>
  <si>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</si>
  <si>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</si>
  <si>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</si>
  <si>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</si>
  <si>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</si>
  <si>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</si>
  <si>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</si>
  <si>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</si>
  <si>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</si>
  <si>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</si>
  <si>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</si>
  <si>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</si>
  <si>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</si>
  <si>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</si>
  <si>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</si>
  <si>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</si>
  <si>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</si>
  <si>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</si>
  <si>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</si>
  <si>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</si>
  <si>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</si>
  <si>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</si>
  <si>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</si>
  <si>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</si>
  <si>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</si>
  <si>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</si>
  <si>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</si>
  <si>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</si>
  <si>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</si>
  <si>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</si>
  <si>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</si>
  <si>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</si>
  <si>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</si>
  <si>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</si>
  <si>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</si>
  <si>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</si>
  <si>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</si>
  <si>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</si>
  <si>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</si>
  <si>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</si>
  <si>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</si>
  <si>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</si>
  <si>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</si>
  <si>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</si>
  <si>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</si>
  <si>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</si>
  <si>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</si>
  <si>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</si>
  <si>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</si>
  <si>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</si>
  <si>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</si>
  <si>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</si>
  <si>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</si>
  <si>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</si>
  <si>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</si>
  <si>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</si>
  <si>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</si>
  <si>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</si>
  <si>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</si>
  <si>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</si>
  <si>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</si>
  <si>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</si>
  <si>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</si>
  <si>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</si>
  <si>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</si>
  <si>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</si>
  <si>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</si>
  <si>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</si>
  <si>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</si>
  <si>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</si>
  <si>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</si>
  <si>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</si>
  <si>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</si>
  <si>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</si>
  <si>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</si>
  <si>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</si>
  <si>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</si>
  <si>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</si>
  <si>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</si>
  <si>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</si>
  <si>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</si>
  <si>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</si>
  <si>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</si>
  <si>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</si>
  <si>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</si>
  <si>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</si>
  <si>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</si>
  <si>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</si>
  <si>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</si>
  <si>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</si>
  <si>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</si>
  <si>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</si>
  <si>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</si>
  <si>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</si>
  <si>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</si>
  <si>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</si>
  <si>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</si>
  <si>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</si>
  <si>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</si>
  <si>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</si>
  <si>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</si>
  <si>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</si>
  <si>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</si>
  <si>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</si>
  <si>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</si>
  <si>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</si>
  <si>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</si>
  <si>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</si>
  <si>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</si>
  <si>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</si>
  <si>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</si>
  <si>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</si>
  <si>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</si>
  <si>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</si>
  <si>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</si>
  <si>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</si>
  <si>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</si>
  <si>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</si>
  <si>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</si>
  <si>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</si>
  <si>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</si>
  <si>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</si>
  <si>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</si>
  <si>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</si>
  <si>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</si>
  <si>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</si>
  <si>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</si>
  <si>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</si>
  <si>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</si>
  <si>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</si>
  <si>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</si>
  <si>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</si>
  <si>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</si>
  <si>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</si>
  <si>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</si>
  <si>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</si>
  <si>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</si>
  <si>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</si>
  <si>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</si>
  <si>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</si>
  <si>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</si>
  <si>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</si>
  <si>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</si>
  <si>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</si>
  <si>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</si>
  <si>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</si>
  <si>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</si>
  <si>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</si>
  <si>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</si>
  <si>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</si>
  <si>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</si>
  <si>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</si>
  <si>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</si>
  <si>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</si>
  <si>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</si>
  <si>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</si>
  <si>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</si>
  <si>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</si>
  <si>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</si>
  <si>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</si>
  <si>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</si>
  <si>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</si>
  <si>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</si>
  <si>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</si>
  <si>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</si>
  <si>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</si>
  <si>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</si>
  <si>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</si>
  <si>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</si>
  <si>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</si>
  <si>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</si>
  <si>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</si>
  <si>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</si>
  <si>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</si>
  <si>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</si>
  <si>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</si>
  <si>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</si>
  <si>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</si>
  <si>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</si>
  <si>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</si>
  <si>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</si>
  <si>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</si>
  <si>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</si>
  <si>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</si>
  <si>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</si>
  <si>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</si>
  <si>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</si>
  <si>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</si>
  <si>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</si>
  <si>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</si>
  <si>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</si>
  <si>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</si>
  <si>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</si>
  <si>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</si>
  <si>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</si>
  <si>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</si>
  <si>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</si>
  <si>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</si>
  <si>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</si>
  <si>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</si>
  <si>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</si>
  <si>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</si>
  <si>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</si>
  <si>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</si>
  <si>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</si>
  <si>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</si>
  <si>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</si>
  <si>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</si>
  <si>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</si>
  <si>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</si>
  <si>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</si>
  <si>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</si>
  <si>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</si>
  <si>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</si>
  <si>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</si>
  <si>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</si>
  <si>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</si>
  <si>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</si>
  <si>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</si>
  <si>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</si>
  <si>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</si>
  <si>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</si>
  <si>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</si>
  <si>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</si>
  <si>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</si>
  <si>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</si>
  <si>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</si>
  <si>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</si>
  <si>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</si>
  <si>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</si>
  <si>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</si>
  <si>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</si>
  <si>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</si>
  <si>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</si>
  <si>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</si>
  <si>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</si>
  <si>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</si>
  <si>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</si>
  <si>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</si>
  <si>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</si>
  <si>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</si>
  <si>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</si>
  <si>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</si>
  <si>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</si>
  <si>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</si>
  <si>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</si>
  <si>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</si>
  <si>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</si>
  <si>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</si>
  <si>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</si>
  <si>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</si>
  <si>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</si>
  <si>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</si>
  <si>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</si>
  <si>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</si>
  <si>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</si>
  <si>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</si>
  <si>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</si>
  <si>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</si>
  <si>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</si>
  <si>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</si>
  <si>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</si>
  <si>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</si>
  <si>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</si>
  <si>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</si>
  <si>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</si>
  <si>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</si>
  <si>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</si>
  <si>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</si>
  <si>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</si>
  <si>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</si>
  <si>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</si>
  <si>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</si>
  <si>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</si>
  <si>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</si>
  <si>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</si>
  <si>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</si>
  <si>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</si>
  <si>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</si>
  <si>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</si>
  <si>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</si>
  <si>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</si>
  <si>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</si>
  <si>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</si>
  <si>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</si>
  <si>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</si>
  <si>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</si>
  <si>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</si>
  <si>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</si>
  <si>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</si>
  <si>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</si>
  <si>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</si>
  <si>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</si>
  <si>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</si>
  <si>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</si>
  <si>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</si>
  <si>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</si>
  <si>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</si>
  <si>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</si>
  <si>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</si>
  <si>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</si>
  <si>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</si>
  <si>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</si>
  <si>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</si>
  <si>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</si>
  <si>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</si>
  <si>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</si>
  <si>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</si>
  <si>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</si>
  <si>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</si>
  <si>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</si>
  <si>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</si>
  <si>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</si>
  <si>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</si>
  <si>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</si>
  <si>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</si>
  <si>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</si>
  <si>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</si>
  <si>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</si>
  <si>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</si>
  <si>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</si>
  <si>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</si>
  <si>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</si>
  <si>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</si>
  <si>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</si>
  <si>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</si>
  <si>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</si>
  <si>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</si>
  <si>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</si>
  <si>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</si>
  <si>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</si>
  <si>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</si>
  <si>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</si>
  <si>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</si>
  <si>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</si>
  <si>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</si>
  <si>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</si>
  <si>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</si>
  <si>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</si>
  <si>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</si>
  <si>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</si>
  <si>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</si>
  <si>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</si>
  <si>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</si>
  <si>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</si>
  <si>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</si>
  <si>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</si>
  <si>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</si>
  <si>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</si>
  <si>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</si>
  <si>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</si>
  <si>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</si>
  <si>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</si>
  <si>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</si>
  <si>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</si>
  <si>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</si>
  <si>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</si>
  <si>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</si>
  <si>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</si>
  <si>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</si>
  <si>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</si>
  <si>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</si>
  <si>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</si>
  <si>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</si>
  <si>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</si>
  <si>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</si>
  <si>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</si>
  <si>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</si>
  <si>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</si>
  <si>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</si>
  <si>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</si>
  <si>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</si>
  <si>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</si>
  <si>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</si>
  <si>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</si>
  <si>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</si>
  <si>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</si>
  <si>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</si>
  <si>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</si>
  <si>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</si>
  <si>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</si>
  <si>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</si>
  <si>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</si>
  <si>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</si>
  <si>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</si>
  <si>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</si>
  <si>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</si>
  <si>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</si>
  <si>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</si>
  <si>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</si>
  <si>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</si>
  <si>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</si>
  <si>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</si>
  <si>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</si>
  <si>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</si>
  <si>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</si>
  <si>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</si>
  <si>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</si>
  <si>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</si>
  <si>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</si>
  <si>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</si>
  <si>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</si>
  <si>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</si>
  <si>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</si>
  <si>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</si>
  <si>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</si>
  <si>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</si>
  <si>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</si>
  <si>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</si>
  <si>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</si>
  <si>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</si>
  <si>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</si>
  <si>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</si>
  <si>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</si>
  <si>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</si>
  <si>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</si>
  <si>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</si>
  <si>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</si>
  <si>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</si>
  <si>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</si>
  <si>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</si>
  <si>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</si>
  <si>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</si>
  <si>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</si>
  <si>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</si>
  <si>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</si>
  <si>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</si>
  <si>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</si>
  <si>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</si>
  <si>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</si>
  <si>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</si>
  <si>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</si>
  <si>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</si>
  <si>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</si>
  <si>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</si>
  <si>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</si>
  <si>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</si>
  <si>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</si>
  <si>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</si>
  <si>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</si>
  <si>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</si>
  <si>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</si>
  <si>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</si>
  <si>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</si>
  <si>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</si>
  <si>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</si>
  <si>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</si>
  <si>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</si>
  <si>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</si>
  <si>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</si>
  <si>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</si>
  <si>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</si>
  <si>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</si>
  <si>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</si>
  <si>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</si>
  <si>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</si>
  <si>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</si>
  <si>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</si>
  <si>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</si>
  <si>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</si>
  <si>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</si>
  <si>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</si>
  <si>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</si>
  <si>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</si>
  <si>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</si>
  <si>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</si>
  <si>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</si>
  <si>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</si>
  <si>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</si>
  <si>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</si>
  <si>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</si>
  <si>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</si>
  <si>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</si>
  <si>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</si>
  <si>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</si>
  <si>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</si>
  <si>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</si>
  <si>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</si>
  <si>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</si>
  <si>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</si>
  <si>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</si>
  <si>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</si>
  <si>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</si>
  <si>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</si>
  <si>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</si>
  <si>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</si>
  <si>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</si>
  <si>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</si>
  <si>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</si>
  <si>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</si>
  <si>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</si>
  <si>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</si>
  <si>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</si>
  <si>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</si>
  <si>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</si>
  <si>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</si>
  <si>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</si>
  <si>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</si>
  <si>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</si>
  <si>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</si>
  <si>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</si>
  <si>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</si>
  <si>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</si>
  <si>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</si>
  <si>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</si>
  <si>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</si>
  <si>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</si>
  <si>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</si>
  <si>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</si>
  <si>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</si>
  <si>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</si>
  <si>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</si>
  <si>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</si>
  <si>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</si>
  <si>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</si>
  <si>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</si>
  <si>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</si>
  <si>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</si>
  <si>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</si>
  <si>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</si>
  <si>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</si>
  <si>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</si>
  <si>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</si>
  <si>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</si>
  <si>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</si>
  <si>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</si>
  <si>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</si>
  <si>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</si>
  <si>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</si>
  <si>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</si>
  <si>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</si>
  <si>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</si>
  <si>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</si>
  <si>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</si>
  <si>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</si>
  <si>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</si>
  <si>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</si>
  <si>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</si>
  <si>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</si>
  <si>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</si>
  <si>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</si>
  <si>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</si>
  <si>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</si>
  <si>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</si>
  <si>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</si>
  <si>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</si>
  <si>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</si>
  <si>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</si>
  <si>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</si>
  <si>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</si>
  <si>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</si>
  <si>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</si>
  <si>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</si>
  <si>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</si>
  <si>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</si>
  <si>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</si>
  <si>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</si>
  <si>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</si>
  <si>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</si>
  <si>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</si>
  <si>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</si>
  <si>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</si>
  <si>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</si>
  <si>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</si>
  <si>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</si>
  <si>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</si>
  <si>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</si>
  <si>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</si>
  <si>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</si>
  <si>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</si>
  <si>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</si>
  <si>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</si>
  <si>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</si>
  <si>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</si>
  <si>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</si>
  <si>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</si>
  <si>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</si>
  <si>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</si>
  <si>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</si>
  <si>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</si>
  <si>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</si>
  <si>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</si>
  <si>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</si>
  <si>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</si>
  <si>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</si>
  <si>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</si>
  <si>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</si>
  <si>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</si>
  <si>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</si>
  <si>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</si>
  <si>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</si>
  <si>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</si>
  <si>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</si>
  <si>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</si>
  <si>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</si>
  <si>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</si>
  <si>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</si>
  <si>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</si>
  <si>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</si>
  <si>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</si>
  <si>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</si>
  <si>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</si>
  <si>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</si>
  <si>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</si>
  <si>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</si>
  <si>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</si>
  <si>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</si>
  <si>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</si>
  <si>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</si>
  <si>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</si>
  <si>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</si>
  <si>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</si>
  <si>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</si>
  <si>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</si>
  <si>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</si>
  <si>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</si>
  <si>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</si>
  <si>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</si>
  <si>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</si>
  <si>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</si>
  <si>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</si>
  <si>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</si>
  <si>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</si>
  <si>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</si>
  <si>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</si>
  <si>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</si>
  <si>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</si>
  <si>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</si>
  <si>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</si>
  <si>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</si>
  <si>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</si>
  <si>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</si>
  <si>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</si>
  <si>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</si>
  <si>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</si>
  <si>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</si>
  <si>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</si>
  <si>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</si>
  <si>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</si>
  <si>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</si>
  <si>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</si>
  <si>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</si>
  <si>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</si>
  <si>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</si>
  <si>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</si>
  <si>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</si>
  <si>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</si>
  <si>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</si>
  <si>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</si>
  <si>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</si>
  <si>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</si>
  <si>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</si>
  <si>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</si>
  <si>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</si>
  <si>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</si>
  <si>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</si>
  <si>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</si>
  <si>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</si>
  <si>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</si>
  <si>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</si>
  <si>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</si>
  <si>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</si>
  <si>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</si>
  <si>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</si>
  <si>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</si>
  <si>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</si>
  <si>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</si>
  <si>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</si>
  <si>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</si>
  <si>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</si>
  <si>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</si>
  <si>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</si>
  <si>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</si>
  <si>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</si>
  <si>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</si>
  <si>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</si>
  <si>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</si>
  <si>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</si>
  <si>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</si>
  <si>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</si>
  <si>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</si>
  <si>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</si>
  <si>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</si>
  <si>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</si>
  <si>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</si>
  <si>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</si>
  <si>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</si>
  <si>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</si>
  <si>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</si>
  <si>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</si>
  <si>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</si>
  <si>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</si>
  <si>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</si>
  <si>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</si>
  <si>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</si>
  <si>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</si>
  <si>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</si>
  <si>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</si>
  <si>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</si>
  <si>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</si>
  <si>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</si>
  <si>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</si>
  <si>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</si>
  <si>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</si>
  <si>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</si>
  <si>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</si>
  <si>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</si>
  <si>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</si>
  <si>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</si>
  <si>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</si>
  <si>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</si>
  <si>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</si>
  <si>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</si>
  <si>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</si>
  <si>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</si>
  <si>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</si>
  <si>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</si>
  <si>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</si>
  <si>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</si>
  <si>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</si>
  <si>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</si>
  <si>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</si>
  <si>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</si>
  <si>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</si>
  <si>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</si>
  <si>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</si>
  <si>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</si>
  <si>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</si>
  <si>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</si>
  <si>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</si>
  <si>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</si>
  <si>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</si>
  <si>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</si>
  <si>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</si>
  <si>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</si>
  <si>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</si>
  <si>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</si>
  <si>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</si>
  <si>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</si>
  <si>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</si>
  <si>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</si>
  <si>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</si>
  <si>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</si>
  <si>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</si>
  <si>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</si>
  <si>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</si>
  <si>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</si>
  <si>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</si>
  <si>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</si>
  <si>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</si>
  <si>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</si>
  <si>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</si>
  <si>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</si>
  <si>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</si>
  <si>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</si>
  <si>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</si>
  <si>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</si>
  <si>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</si>
  <si>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</si>
  <si>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</si>
  <si>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</si>
  <si>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</si>
  <si>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</si>
  <si>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</si>
  <si>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</si>
  <si>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</si>
  <si>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</si>
  <si>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</si>
  <si>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</si>
  <si>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</si>
  <si>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</si>
  <si>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</si>
  <si>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</si>
  <si>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</si>
  <si>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</si>
  <si>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</si>
  <si>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</si>
  <si>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</si>
  <si>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</si>
  <si>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</si>
  <si>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</si>
  <si>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</si>
  <si>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</si>
  <si>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</si>
  <si>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</si>
  <si>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</si>
  <si>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</si>
  <si>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</si>
  <si>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</si>
  <si>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</si>
  <si>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</si>
  <si>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</si>
  <si>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</si>
  <si>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</si>
  <si>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</si>
  <si>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</si>
  <si>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</si>
  <si>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</si>
  <si>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</si>
  <si>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</si>
  <si>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</si>
  <si>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</si>
  <si>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</si>
  <si>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</si>
  <si>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</si>
  <si>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</si>
  <si>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</si>
  <si>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</si>
  <si>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</si>
  <si>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</si>
  <si>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</si>
  <si>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</si>
  <si>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</si>
  <si>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</si>
  <si>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</si>
  <si>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</si>
  <si>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</si>
  <si>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</si>
  <si>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</si>
  <si>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</si>
  <si>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</si>
  <si>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</si>
  <si>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</si>
  <si>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</si>
  <si>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</si>
  <si>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</si>
  <si>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</si>
  <si>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</si>
  <si>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</si>
  <si>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</si>
  <si>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</si>
  <si>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</si>
  <si>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</si>
  <si>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</si>
  <si>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</si>
  <si>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</si>
  <si>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</si>
  <si>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</si>
  <si>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</si>
  <si>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</si>
  <si>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</si>
  <si>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</si>
  <si>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</si>
  <si>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</si>
  <si>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</si>
  <si>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</si>
  <si>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</si>
  <si>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</si>
  <si>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</si>
  <si>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</si>
  <si>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</si>
  <si>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</si>
  <si>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</si>
  <si>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</si>
  <si>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</si>
  <si>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</si>
  <si>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</si>
  <si>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</si>
  <si>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</si>
  <si>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</si>
  <si>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</si>
  <si>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</si>
  <si>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</si>
  <si>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</si>
  <si>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</si>
  <si>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</si>
  <si>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</si>
  <si>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</si>
  <si>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</si>
  <si>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</si>
  <si>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</si>
  <si>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</si>
  <si>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</si>
  <si>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</si>
  <si>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</si>
  <si>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</si>
  <si>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</si>
  <si>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</si>
  <si>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</si>
  <si>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</si>
  <si>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</si>
  <si>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</si>
  <si>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</si>
  <si>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</si>
  <si>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</si>
  <si>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</si>
  <si>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</si>
  <si>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</si>
  <si>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</si>
  <si>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</si>
  <si>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</si>
  <si>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</si>
  <si>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</si>
  <si>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</si>
  <si>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</si>
  <si>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</si>
  <si>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</si>
  <si>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</si>
  <si>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</si>
  <si>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</si>
  <si>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</si>
  <si>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</si>
  <si>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</si>
  <si>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</si>
  <si>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</si>
  <si>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</si>
  <si>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</si>
  <si>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</si>
  <si>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</si>
  <si>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</si>
  <si>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</si>
  <si>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</si>
  <si>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</si>
  <si>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</si>
  <si>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</si>
  <si>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</si>
  <si>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</si>
  <si>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</si>
  <si>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</si>
  <si>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</si>
  <si>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</si>
  <si>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</si>
  <si>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</si>
  <si>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</si>
  <si>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</si>
  <si>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</si>
  <si>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</si>
  <si>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</si>
  <si>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</si>
  <si>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</si>
  <si>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</si>
  <si>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</si>
  <si>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</si>
  <si>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</si>
  <si>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</si>
  <si>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</si>
  <si>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</si>
  <si>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</si>
  <si>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</si>
  <si>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</si>
  <si>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</si>
  <si>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</si>
  <si>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</si>
  <si>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</si>
  <si>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</si>
  <si>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</si>
  <si>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</si>
  <si>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</si>
  <si>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</si>
  <si>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</si>
  <si>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</si>
  <si>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</si>
  <si>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</si>
  <si>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</si>
  <si>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</si>
  <si>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</si>
  <si>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</si>
  <si>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</si>
  <si>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</si>
  <si>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</si>
  <si>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</si>
  <si>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</si>
  <si>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</si>
  <si>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</si>
  <si>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</si>
  <si>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</si>
  <si>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</si>
  <si>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</si>
  <si>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</si>
  <si>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</si>
  <si>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</si>
  <si>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</si>
  <si>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</si>
  <si>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</si>
  <si>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</si>
  <si>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</si>
  <si>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</si>
  <si>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</si>
  <si>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</si>
  <si>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</si>
  <si>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</si>
  <si>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</si>
  <si>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</si>
  <si>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</si>
  <si>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</si>
  <si>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</si>
  <si>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</si>
  <si>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</si>
  <si>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</si>
  <si>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</si>
  <si>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</si>
  <si>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</si>
  <si>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</si>
  <si>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</si>
  <si>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</si>
  <si>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</si>
  <si>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</si>
  <si>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</si>
  <si>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</si>
  <si>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</si>
  <si>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</si>
  <si>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</si>
  <si>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</si>
  <si>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</si>
  <si>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</si>
  <si>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</si>
  <si>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</si>
  <si>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</si>
  <si>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</si>
  <si>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</si>
  <si>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</si>
  <si>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</si>
  <si>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</si>
  <si>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</si>
  <si>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</si>
  <si>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</si>
  <si>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</si>
  <si>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</si>
  <si>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</si>
  <si>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</si>
  <si>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</si>
  <si>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</si>
  <si>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</si>
  <si>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</si>
  <si>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</si>
  <si>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</si>
  <si>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</si>
  <si>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</si>
  <si>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</si>
  <si>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</si>
  <si>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</si>
  <si>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</si>
  <si>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</si>
  <si>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</si>
  <si>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</si>
  <si>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</si>
  <si>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</si>
  <si>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</si>
  <si>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</si>
  <si>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</si>
  <si>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</si>
  <si>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</si>
  <si>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</si>
  <si>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</si>
  <si>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</si>
  <si>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</si>
  <si>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</si>
  <si>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</si>
  <si>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</si>
  <si>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</si>
  <si>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</si>
  <si>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</si>
  <si>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</si>
  <si>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</si>
  <si>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</si>
  <si>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</si>
  <si>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</si>
  <si>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</si>
  <si>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</si>
  <si>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</si>
  <si>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</si>
  <si>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</si>
  <si>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</si>
  <si>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</si>
  <si>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</si>
  <si>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</si>
  <si>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</si>
  <si>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</si>
  <si>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</si>
  <si>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</si>
  <si>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</si>
  <si>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</si>
  <si>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</si>
  <si>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</si>
  <si>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</si>
  <si>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</si>
  <si>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</si>
  <si>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</si>
  <si>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</si>
  <si>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</si>
  <si>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</si>
  <si>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</si>
  <si>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</si>
  <si>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</si>
  <si>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</si>
  <si>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</si>
  <si>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</si>
  <si>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</si>
  <si>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</si>
  <si>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</si>
  <si>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</si>
  <si>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</si>
  <si>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</si>
  <si>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</si>
  <si>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</si>
  <si>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</si>
  <si>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</si>
  <si>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</si>
  <si>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</si>
  <si>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</si>
  <si>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</si>
  <si>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</si>
  <si>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</si>
  <si>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</si>
  <si>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</si>
  <si>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</si>
  <si>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</si>
  <si>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</si>
  <si>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</si>
  <si>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</si>
  <si>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</si>
  <si>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</si>
  <si>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</si>
  <si>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</si>
  <si>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</si>
  <si>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</si>
  <si>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</si>
  <si>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</si>
  <si>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</si>
  <si>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</si>
  <si>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</si>
  <si>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</si>
  <si>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</si>
  <si>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</si>
  <si>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</si>
  <si>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</si>
  <si>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</si>
  <si>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</si>
  <si>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</si>
  <si>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</si>
  <si>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</si>
  <si>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</si>
  <si>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</si>
  <si>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</si>
  <si>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</si>
  <si>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</si>
  <si>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</si>
  <si>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</si>
  <si>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</si>
  <si>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</si>
  <si>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</si>
  <si>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</si>
  <si>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</si>
  <si>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</si>
  <si>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</si>
  <si>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</si>
  <si>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</si>
  <si>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</si>
  <si>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</si>
  <si>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</si>
  <si>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</si>
  <si>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</si>
  <si>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</si>
  <si>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</si>
  <si>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</si>
  <si>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</si>
  <si>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</si>
  <si>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</si>
  <si>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</si>
  <si>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</si>
  <si>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</si>
  <si>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</si>
  <si>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</si>
  <si>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</si>
  <si>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</si>
  <si>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</si>
  <si>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</si>
  <si>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</si>
  <si>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</si>
  <si>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</si>
  <si>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</si>
  <si>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</si>
  <si>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</si>
  <si>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</si>
  <si>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</si>
  <si>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</si>
  <si>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</si>
  <si>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</si>
  <si>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</si>
  <si>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</si>
  <si>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</si>
  <si>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</si>
  <si>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</si>
  <si>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</si>
  <si>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</si>
  <si>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</si>
  <si>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</si>
  <si>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</si>
  <si>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</si>
  <si>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</si>
  <si>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</si>
  <si>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</si>
  <si>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</si>
  <si>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</si>
  <si>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</si>
  <si>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</si>
  <si>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</si>
  <si>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</si>
  <si>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</si>
  <si>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</si>
  <si>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</si>
  <si>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</si>
  <si>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</si>
  <si>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</si>
  <si>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</si>
  <si>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</si>
  <si>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</si>
  <si>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</si>
  <si>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</si>
  <si>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</si>
  <si>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</si>
  <si>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</si>
  <si>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</si>
  <si>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</si>
  <si>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</si>
  <si>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</si>
  <si>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</si>
  <si>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</si>
  <si>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</si>
  <si>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</si>
  <si>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</si>
  <si>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</si>
  <si>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</si>
  <si>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</si>
  <si>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</si>
  <si>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</si>
  <si>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</si>
  <si>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</si>
  <si>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</si>
  <si>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</si>
  <si>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</si>
  <si>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</si>
  <si>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</si>
  <si>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</si>
  <si>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</si>
  <si>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</si>
  <si>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</si>
  <si>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</si>
  <si>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</si>
  <si>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</si>
  <si>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</si>
  <si>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</si>
  <si>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</si>
  <si>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</si>
  <si>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</si>
  <si>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</si>
  <si>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</si>
  <si>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</si>
  <si>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</si>
  <si>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</si>
  <si>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</si>
  <si>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</si>
  <si>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</si>
  <si>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</si>
  <si>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</si>
  <si>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</si>
  <si>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</si>
  <si>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</si>
  <si>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</si>
  <si>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</si>
  <si>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</si>
  <si>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</si>
  <si>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</si>
  <si>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</si>
  <si>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</si>
  <si>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</si>
  <si>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</si>
  <si>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</si>
  <si>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</si>
  <si>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</si>
  <si>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</si>
  <si>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</si>
  <si>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</si>
  <si>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</si>
  <si>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</si>
  <si>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</si>
  <si>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</si>
  <si>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</si>
  <si>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</si>
  <si>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</si>
  <si>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</si>
  <si>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</si>
  <si>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</si>
  <si>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</si>
  <si>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</si>
  <si>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</si>
  <si>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</si>
  <si>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</si>
  <si>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</si>
  <si>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</si>
  <si>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</si>
  <si>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</si>
  <si>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</si>
  <si>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</si>
  <si>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</si>
  <si>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</si>
  <si>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</si>
  <si>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</si>
  <si>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</si>
  <si>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</si>
  <si>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</si>
  <si>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</si>
  <si>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</si>
  <si>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</si>
  <si>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</si>
  <si>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</si>
  <si>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</si>
  <si>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</si>
  <si>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</si>
  <si>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</si>
  <si>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</si>
  <si>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</si>
  <si>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</si>
  <si>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</si>
  <si>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</si>
  <si>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</si>
  <si>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</si>
  <si>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</si>
  <si>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</si>
  <si>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</si>
  <si>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</si>
  <si>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</si>
  <si>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</si>
  <si>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</si>
  <si>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</si>
  <si>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</si>
  <si>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</si>
  <si>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</si>
  <si>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</si>
  <si>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</si>
  <si>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</si>
  <si>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</si>
  <si>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</si>
  <si>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</si>
  <si>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</si>
  <si>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</si>
  <si>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</si>
  <si>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</si>
  <si>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</si>
  <si>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</si>
  <si>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</si>
  <si>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</si>
  <si>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</si>
  <si>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</si>
  <si>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</si>
  <si>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</si>
  <si>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</si>
  <si>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</si>
  <si>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</si>
  <si>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</si>
  <si>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</si>
  <si>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</si>
  <si>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</si>
  <si>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</si>
  <si>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</si>
  <si>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</si>
  <si>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</si>
  <si>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</si>
  <si>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</si>
  <si>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</si>
  <si>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</si>
  <si>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</si>
  <si>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</si>
  <si>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</si>
  <si>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</si>
  <si>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</si>
  <si>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</si>
  <si>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</si>
  <si>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</si>
  <si>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</si>
  <si>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</si>
  <si>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</si>
  <si>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</si>
  <si>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</si>
  <si>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</si>
  <si>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</si>
  <si>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</si>
  <si>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</si>
  <si>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</si>
  <si>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</si>
  <si>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</si>
  <si>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</si>
  <si>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</si>
  <si>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</si>
  <si>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</si>
  <si>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</si>
  <si>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</si>
  <si>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</si>
  <si>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</si>
  <si>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</si>
  <si>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</si>
  <si>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</si>
  <si>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</si>
  <si>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</si>
  <si>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</si>
  <si>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</si>
  <si>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</si>
  <si>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</si>
  <si>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</si>
  <si>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</si>
  <si>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</si>
  <si>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</si>
  <si>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</si>
  <si>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</si>
  <si>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</si>
  <si>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</si>
  <si>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</si>
  <si>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</si>
  <si>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</si>
  <si>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</si>
  <si>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</si>
  <si>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</si>
  <si>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</si>
  <si>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</si>
  <si>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</si>
  <si>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</si>
  <si>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</si>
  <si>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</si>
  <si>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</si>
  <si>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</si>
  <si>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</si>
  <si>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</si>
  <si>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</si>
  <si>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</si>
  <si>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</si>
  <si>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</si>
  <si>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</si>
  <si>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</si>
  <si>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</si>
  <si>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</si>
  <si>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</si>
  <si>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</si>
  <si>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</si>
  <si>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</si>
  <si>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</si>
  <si>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</si>
  <si>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</si>
  <si>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</si>
  <si>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</si>
  <si>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</si>
  <si>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</si>
  <si>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</si>
  <si>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</si>
  <si>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</si>
  <si>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</si>
  <si>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</si>
  <si>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</si>
  <si>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</si>
  <si>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</si>
  <si>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</si>
  <si>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</si>
  <si>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</si>
  <si>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</si>
  <si>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</si>
  <si>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</si>
  <si>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</si>
  <si>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</si>
  <si>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</si>
  <si>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</si>
  <si>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</si>
  <si>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</si>
  <si>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</si>
  <si>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</si>
  <si>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</si>
  <si>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</si>
  <si>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</si>
  <si>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</si>
  <si>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</si>
  <si>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</si>
  <si>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</si>
  <si>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</si>
  <si>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</si>
  <si>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</si>
  <si>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</si>
  <si>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</si>
  <si>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</si>
  <si>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</si>
  <si>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</si>
  <si>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</si>
  <si>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</si>
  <si>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</si>
  <si>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</si>
  <si>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</si>
  <si>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</si>
  <si>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</si>
  <si>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</si>
  <si>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</si>
  <si>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</si>
  <si>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</si>
  <si>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</si>
  <si>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</si>
  <si>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</si>
  <si>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</si>
  <si>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</si>
  <si>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</si>
  <si>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</si>
  <si>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</si>
  <si>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</si>
  <si>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</si>
  <si>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</si>
  <si>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</si>
  <si>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</si>
  <si>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</si>
  <si>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</si>
  <si>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</si>
  <si>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</si>
  <si>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</si>
  <si>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</si>
  <si>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</si>
  <si>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</si>
  <si>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</si>
  <si>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</si>
  <si>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</si>
  <si>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</si>
  <si>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</si>
  <si>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</si>
  <si>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</si>
  <si>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</si>
  <si>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</si>
  <si>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</si>
  <si>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</si>
  <si>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</si>
  <si>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</si>
  <si>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</si>
  <si>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</si>
  <si>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</si>
  <si>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</si>
  <si>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</si>
  <si>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</si>
  <si>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</si>
  <si>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</si>
  <si>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</si>
  <si>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</si>
  <si>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</si>
  <si>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</si>
  <si>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</si>
  <si>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</si>
  <si>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</si>
  <si>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</si>
  <si>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</si>
  <si>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</si>
  <si>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</si>
  <si>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</si>
  <si>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</si>
  <si>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</si>
  <si>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</si>
  <si>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</si>
  <si>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</si>
  <si>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</si>
  <si>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</si>
  <si>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</si>
  <si>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</si>
  <si>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</si>
  <si>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</si>
  <si>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</si>
  <si>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</si>
  <si>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</si>
  <si>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</si>
  <si>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</si>
  <si>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</si>
  <si>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</si>
  <si>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</si>
  <si>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</si>
  <si>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</si>
  <si>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</si>
  <si>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</si>
  <si>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</si>
  <si>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</si>
  <si>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</si>
  <si>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</si>
  <si>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</si>
  <si>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</si>
  <si>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</si>
  <si>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</si>
  <si>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</si>
  <si>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</si>
  <si>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</si>
  <si>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</si>
  <si>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</si>
  <si>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</si>
  <si>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</si>
  <si>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</si>
  <si>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</si>
  <si>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</si>
  <si>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</si>
  <si>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</si>
  <si>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</si>
  <si>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</si>
  <si>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</si>
  <si>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</si>
  <si>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</si>
  <si>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</si>
  <si>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</si>
  <si>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</si>
  <si>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</si>
  <si>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</si>
  <si>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</si>
  <si>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</si>
  <si>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</si>
  <si>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</si>
  <si>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</si>
  <si>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</si>
  <si>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</si>
  <si>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</si>
  <si>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</si>
  <si>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</si>
  <si>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</si>
  <si>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</si>
  <si>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</si>
  <si>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</si>
  <si>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</si>
  <si>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</si>
  <si>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</si>
  <si>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</si>
  <si>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</si>
  <si>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</si>
  <si>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</si>
  <si>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</si>
  <si>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</si>
  <si>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</si>
  <si>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</si>
  <si>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</si>
  <si>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</si>
  <si>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</si>
  <si>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</si>
  <si>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</si>
  <si>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</si>
  <si>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</si>
  <si>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</si>
  <si>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</si>
  <si>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</si>
  <si>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</si>
  <si>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</si>
  <si>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</si>
  <si>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</si>
  <si>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</si>
  <si>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</si>
  <si>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</si>
  <si>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</si>
  <si>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</si>
  <si>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</si>
  <si>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</si>
  <si>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</si>
  <si>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</si>
  <si>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</si>
  <si>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</si>
  <si>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</si>
  <si>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</si>
  <si>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</si>
  <si>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</si>
  <si>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</si>
  <si>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</si>
  <si>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</si>
  <si>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</si>
  <si>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</si>
  <si>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</si>
  <si>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</si>
  <si>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</si>
  <si>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</si>
  <si>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</si>
  <si>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</si>
  <si>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</si>
  <si>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</si>
  <si>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</si>
  <si>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</si>
  <si>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</si>
  <si>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</si>
  <si>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</si>
  <si>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</si>
  <si>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</si>
  <si>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</si>
  <si>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</si>
  <si>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</si>
  <si>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</si>
  <si>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</si>
  <si>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</si>
  <si>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</si>
  <si>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</si>
  <si>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</si>
  <si>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</si>
  <si>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</si>
  <si>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</si>
  <si>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</si>
  <si>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</si>
  <si>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</si>
  <si>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</si>
  <si>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</si>
  <si>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</si>
  <si>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</si>
  <si>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</si>
  <si>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</si>
  <si>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</si>
  <si>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</si>
  <si>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</si>
  <si>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</si>
  <si>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</si>
  <si>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</si>
  <si>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</si>
  <si>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</si>
  <si>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</si>
  <si>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</si>
  <si>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</si>
  <si>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</si>
  <si>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</si>
  <si>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</si>
  <si>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</si>
  <si>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</si>
  <si>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</si>
  <si>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</si>
  <si>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</si>
  <si>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</si>
  <si>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</si>
  <si>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</si>
  <si>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</si>
  <si>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</si>
  <si>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</si>
  <si>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</si>
  <si>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</si>
  <si>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</si>
  <si>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</si>
  <si>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</si>
  <si>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</si>
  <si>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</si>
  <si>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</si>
  <si>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</si>
  <si>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</si>
  <si>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</si>
  <si>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</si>
  <si>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</si>
  <si>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</si>
  <si>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</si>
  <si>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</si>
  <si>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</si>
  <si>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</si>
  <si>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</si>
  <si>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</si>
  <si>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</si>
  <si>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</si>
  <si>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</si>
  <si>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</si>
  <si>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</si>
  <si>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</si>
  <si>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</si>
  <si>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</si>
  <si>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</si>
  <si>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</si>
  <si>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</si>
  <si>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</si>
  <si>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</si>
  <si>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</si>
  <si>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</si>
  <si>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</si>
  <si>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</si>
  <si>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</si>
  <si>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</si>
  <si>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</si>
  <si>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</si>
  <si>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</si>
  <si>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</si>
  <si>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</si>
  <si>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</si>
  <si>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</si>
  <si>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</si>
  <si>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</si>
  <si>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</si>
  <si>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</si>
  <si>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</si>
  <si>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</si>
  <si>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</si>
  <si>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</si>
  <si>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</si>
  <si>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</si>
  <si>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</si>
  <si>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</si>
  <si>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</si>
  <si>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</si>
  <si>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</si>
  <si>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</si>
  <si>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</si>
  <si>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</si>
  <si>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</si>
  <si>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</si>
  <si>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</si>
  <si>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</si>
  <si>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</si>
  <si>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</si>
  <si>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</si>
  <si>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</si>
  <si>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</si>
  <si>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</si>
  <si>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</si>
  <si>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</si>
  <si>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</si>
  <si>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</si>
  <si>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</si>
  <si>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</si>
  <si>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</si>
  <si>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</si>
  <si>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</si>
  <si>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</si>
  <si>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</si>
  <si>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</si>
  <si>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</si>
  <si>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</si>
  <si>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</si>
  <si>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</si>
  <si>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</si>
  <si>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</si>
  <si>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</si>
  <si>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</si>
  <si>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</si>
  <si>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</si>
  <si>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</si>
  <si>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</si>
  <si>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</si>
  <si>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</si>
  <si>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</si>
  <si>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</si>
  <si>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</si>
  <si>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</si>
  <si>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</si>
  <si>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</si>
  <si>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</si>
  <si>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</si>
  <si>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</si>
  <si>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</si>
  <si>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</si>
  <si>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</si>
  <si>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</si>
  <si>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</si>
  <si>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</si>
  <si>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</si>
  <si>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</si>
  <si>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</si>
  <si>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</si>
  <si>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</si>
  <si>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</si>
  <si>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</si>
  <si>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</si>
  <si>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</si>
  <si>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</si>
  <si>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</si>
  <si>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</si>
  <si>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</si>
  <si>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</si>
  <si>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</si>
  <si>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</si>
  <si>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</si>
  <si>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</si>
  <si>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</si>
  <si>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</si>
  <si>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</si>
  <si>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</si>
  <si>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</si>
  <si>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</si>
  <si>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</si>
  <si>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</si>
  <si>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</si>
  <si>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</si>
  <si>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</si>
  <si>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</si>
  <si>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</si>
  <si>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</si>
  <si>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</si>
  <si>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</si>
  <si>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</si>
  <si>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</si>
  <si>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</si>
  <si>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</si>
  <si>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</si>
  <si>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</si>
  <si>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</si>
  <si>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</si>
  <si>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</si>
  <si>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</si>
  <si>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</si>
  <si>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</si>
  <si>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</si>
  <si>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</si>
  <si>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</si>
  <si>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</si>
  <si>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</si>
  <si>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</si>
  <si>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</si>
  <si>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</si>
  <si>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</si>
  <si>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</si>
  <si>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</si>
  <si>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</si>
  <si>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</si>
  <si>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</si>
  <si>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</si>
  <si>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</si>
  <si>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</si>
  <si>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</si>
  <si>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</si>
  <si>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</si>
  <si>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</si>
  <si>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</si>
  <si>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</si>
  <si>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</si>
  <si>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</si>
  <si>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</si>
  <si>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</si>
  <si>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</si>
  <si>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</si>
  <si>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</si>
  <si>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</si>
  <si>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</si>
  <si>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</si>
  <si>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</si>
  <si>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</si>
  <si>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</si>
  <si>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</si>
  <si>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</si>
  <si>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</si>
  <si>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</si>
  <si>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</si>
  <si>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</si>
  <si>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</si>
  <si>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</si>
  <si>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</si>
  <si>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</si>
  <si>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</si>
  <si>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</si>
  <si>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</si>
  <si>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</si>
  <si>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</si>
  <si>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</si>
  <si>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</si>
  <si>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</si>
  <si>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</si>
  <si>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</si>
  <si>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</si>
  <si>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</si>
  <si>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</si>
  <si>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</si>
  <si>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</si>
  <si>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</si>
  <si>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</si>
  <si>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</si>
  <si>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</si>
  <si>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</si>
  <si>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</si>
  <si>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</si>
  <si>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</si>
  <si>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</si>
  <si>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</si>
  <si>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</si>
  <si>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</si>
  <si>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</si>
  <si>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</si>
  <si>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</si>
  <si>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</si>
  <si>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</si>
  <si>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</si>
  <si>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</si>
  <si>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</si>
  <si>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</si>
  <si>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</si>
  <si>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</si>
  <si>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</si>
  <si>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</si>
  <si>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</si>
  <si>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</si>
  <si>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</si>
  <si>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</si>
  <si>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</si>
  <si>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</si>
  <si>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</si>
  <si>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</si>
  <si>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</si>
  <si>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</si>
  <si>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</si>
  <si>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</si>
  <si>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</si>
  <si>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</si>
  <si>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</si>
  <si>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</si>
  <si>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</si>
  <si>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</si>
  <si>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</si>
  <si>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</si>
  <si>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</si>
  <si>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</si>
  <si>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</si>
  <si>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</si>
  <si>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</si>
  <si>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</si>
  <si>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</si>
  <si>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</si>
  <si>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</si>
  <si>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</si>
  <si>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</si>
  <si>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</si>
  <si>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</si>
  <si>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</si>
  <si>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</si>
  <si>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</si>
  <si>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</si>
  <si>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</si>
  <si>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</si>
  <si>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</si>
  <si>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</si>
  <si>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</si>
  <si>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</si>
  <si>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</si>
  <si>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</si>
  <si>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</si>
  <si>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</si>
  <si>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</si>
  <si>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</si>
  <si>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</si>
  <si>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</si>
  <si>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</si>
  <si>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</si>
  <si>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</si>
  <si>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</si>
  <si>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</si>
  <si>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</si>
  <si>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</si>
  <si>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</si>
  <si>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</si>
  <si>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</si>
  <si>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</si>
  <si>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</si>
  <si>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</si>
  <si>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</si>
  <si>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</si>
  <si>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</si>
  <si>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</si>
  <si>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</si>
  <si>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</si>
  <si>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</si>
  <si>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</si>
  <si>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</si>
  <si>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</si>
  <si>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</si>
  <si>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</si>
  <si>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</si>
  <si>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</si>
  <si>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</si>
  <si>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</si>
  <si>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</si>
  <si>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</si>
  <si>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</si>
  <si>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</si>
  <si>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</si>
  <si>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</si>
  <si>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</si>
  <si>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</si>
  <si>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</si>
  <si>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</si>
  <si>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</si>
  <si>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</si>
  <si>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</si>
  <si>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</si>
  <si>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</si>
  <si>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</si>
  <si>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</si>
  <si>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</si>
  <si>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</si>
  <si>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</si>
  <si>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</si>
  <si>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</si>
  <si>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</si>
  <si>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</si>
  <si>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</si>
  <si>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</si>
  <si>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</si>
  <si>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</si>
  <si>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</si>
  <si>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</si>
  <si>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</si>
  <si>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</si>
  <si>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</si>
  <si>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</si>
  <si>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</si>
  <si>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</si>
  <si>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</si>
  <si>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</si>
  <si>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</si>
  <si>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</si>
  <si>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</si>
  <si>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</si>
  <si>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</si>
  <si>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</si>
  <si>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</si>
  <si>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</si>
  <si>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</si>
  <si>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</si>
  <si>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</si>
  <si>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</si>
  <si>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</si>
  <si>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</si>
  <si>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</si>
  <si>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</si>
  <si>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</si>
  <si>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</si>
  <si>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</si>
  <si>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</si>
  <si>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</si>
  <si>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</si>
  <si>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</si>
  <si>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</si>
  <si>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</si>
  <si>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</si>
  <si>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</si>
  <si>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</si>
  <si>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</si>
  <si>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</si>
  <si>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</si>
  <si>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</si>
  <si>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</si>
  <si>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</si>
  <si>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</si>
  <si>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</si>
  <si>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</si>
  <si>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</si>
  <si>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</si>
  <si>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</si>
  <si>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</si>
  <si>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</si>
  <si>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</si>
  <si>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</si>
  <si>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</si>
  <si>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</si>
  <si>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</si>
  <si>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</si>
  <si>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</si>
  <si>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</si>
  <si>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</si>
  <si>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</si>
  <si>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</si>
  <si>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</si>
  <si>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</si>
  <si>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</si>
  <si>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</si>
  <si>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</si>
  <si>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</si>
  <si>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</si>
  <si>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</si>
  <si>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</si>
  <si>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</si>
  <si>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</si>
  <si>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</si>
  <si>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</si>
  <si>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</si>
  <si>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</si>
  <si>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</si>
  <si>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</si>
  <si>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</si>
  <si>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</si>
  <si>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</si>
  <si>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</si>
  <si>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</si>
  <si>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</si>
  <si>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</si>
  <si>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</si>
  <si>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</si>
  <si>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</si>
  <si>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</si>
  <si>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</si>
  <si>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</si>
  <si>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</si>
  <si>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</si>
  <si>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</si>
  <si>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</si>
  <si>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</si>
  <si>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</si>
  <si>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</si>
  <si>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</si>
  <si>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</si>
  <si>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</si>
  <si>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</si>
  <si>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</si>
  <si>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</si>
  <si>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</si>
  <si>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</si>
  <si>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</si>
  <si>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</si>
  <si>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</si>
  <si>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</si>
  <si>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</si>
  <si>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</si>
  <si>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</si>
  <si>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</si>
  <si>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</si>
  <si>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</si>
  <si>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</si>
  <si>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</si>
  <si>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</si>
  <si>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</si>
  <si>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</si>
  <si>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</si>
  <si>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</si>
  <si>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</si>
  <si>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</si>
  <si>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</si>
  <si>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</si>
  <si>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</si>
  <si>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</si>
  <si>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</si>
  <si>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</si>
  <si>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</si>
  <si>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</si>
  <si>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</si>
  <si>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</si>
  <si>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</si>
  <si>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</si>
  <si>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</si>
  <si>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</si>
  <si>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</si>
  <si>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</si>
  <si>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</si>
  <si>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</si>
  <si>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</si>
  <si>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</si>
  <si>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</si>
  <si>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</si>
  <si>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</si>
  <si>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</si>
  <si>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</si>
  <si>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</si>
  <si>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</si>
  <si>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</si>
  <si>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</si>
  <si>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</si>
  <si>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</si>
  <si>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</si>
  <si>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</si>
  <si>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</si>
  <si>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</si>
  <si>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</si>
  <si>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</si>
  <si>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</si>
  <si>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</si>
  <si>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</si>
  <si>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</si>
  <si>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</si>
  <si>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</si>
  <si>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</si>
  <si>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</si>
  <si>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</si>
  <si>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</si>
  <si>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</si>
  <si>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</si>
  <si>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</si>
  <si>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</si>
  <si>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</si>
  <si>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</si>
  <si>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</si>
  <si>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</si>
  <si>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</si>
  <si>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</si>
  <si>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</si>
  <si>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</si>
  <si>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</si>
  <si>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</si>
  <si>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</si>
  <si>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</si>
  <si>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</si>
  <si>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</si>
  <si>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</si>
  <si>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</si>
  <si>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</si>
  <si>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</si>
  <si>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</si>
  <si>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</si>
  <si>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</si>
  <si>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</si>
  <si>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</si>
  <si>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</si>
  <si>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</si>
  <si>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</si>
  <si>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</si>
  <si>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</si>
  <si>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</si>
  <si>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</si>
  <si>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</si>
  <si>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</si>
  <si>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</si>
  <si>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</si>
  <si>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</si>
  <si>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</si>
  <si>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</si>
  <si>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</si>
  <si>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</si>
  <si>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</si>
  <si>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</si>
  <si>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</si>
  <si>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</si>
  <si>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</si>
  <si>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</si>
  <si>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</si>
  <si>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</si>
  <si>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</si>
  <si>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</si>
  <si>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</si>
  <si>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</si>
  <si>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</si>
  <si>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</si>
  <si>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</si>
  <si>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</si>
  <si>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</si>
  <si>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</si>
  <si>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</si>
  <si>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</si>
  <si>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</si>
  <si>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</si>
  <si>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</si>
  <si>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</si>
  <si>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</si>
  <si>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</si>
  <si>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</si>
  <si>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</si>
  <si>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</si>
  <si>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</si>
  <si>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</si>
  <si>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</si>
  <si>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</si>
  <si>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</si>
  <si>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</si>
  <si>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</si>
  <si>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</si>
  <si>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</si>
  <si>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</si>
  <si>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</si>
  <si>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</si>
  <si>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</si>
  <si>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</si>
  <si>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</si>
  <si>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</si>
  <si>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</si>
  <si>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</si>
  <si>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</si>
  <si>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</si>
  <si>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</si>
  <si>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</si>
  <si>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</si>
  <si>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</si>
  <si>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</si>
  <si>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</si>
  <si>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</si>
  <si>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</si>
  <si>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</si>
  <si>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</si>
  <si>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</si>
  <si>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</si>
  <si>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</si>
  <si>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</si>
  <si>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</si>
  <si>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</si>
  <si>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</si>
  <si>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</si>
  <si>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</si>
  <si>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</si>
  <si>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</si>
  <si>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</si>
  <si>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</si>
  <si>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</si>
  <si>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</si>
  <si>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</si>
  <si>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</si>
  <si>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</si>
  <si>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</si>
  <si>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</si>
  <si>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</si>
  <si>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</si>
  <si>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</si>
  <si>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</si>
  <si>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</si>
  <si>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</si>
  <si>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</si>
  <si>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</si>
  <si>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</si>
  <si>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</si>
  <si>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</si>
  <si>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</si>
  <si>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</si>
  <si>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</si>
  <si>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</si>
  <si>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</si>
  <si>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</si>
  <si>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</si>
  <si>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</si>
  <si>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</si>
  <si>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</si>
  <si>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</si>
  <si>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</si>
  <si>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</si>
  <si>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</si>
  <si>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</si>
  <si>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</si>
  <si>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</si>
  <si>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</si>
  <si>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</si>
  <si>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</si>
  <si>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</si>
  <si>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</si>
  <si>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</si>
  <si>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</si>
  <si>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</si>
  <si>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</si>
  <si>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</si>
  <si>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</si>
  <si>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</si>
  <si>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</si>
  <si>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</si>
  <si>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</si>
  <si>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</si>
  <si>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</si>
  <si>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</si>
  <si>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</si>
  <si>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</si>
  <si>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</si>
  <si>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</si>
  <si>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</si>
  <si>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</si>
  <si>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</si>
  <si>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</si>
  <si>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</si>
  <si>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</si>
  <si>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</si>
  <si>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</si>
  <si>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</si>
  <si>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</si>
  <si>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</si>
  <si>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</si>
  <si>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</si>
  <si>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</si>
  <si>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</si>
  <si>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</si>
  <si>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</si>
  <si>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</si>
  <si>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</si>
  <si>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</si>
  <si>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</si>
  <si>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</si>
  <si>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</si>
  <si>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</si>
  <si>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</si>
  <si>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</si>
  <si>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</si>
  <si>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</si>
  <si>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</si>
  <si>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</si>
  <si>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</si>
  <si>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</si>
  <si>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</si>
  <si>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</si>
  <si>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</si>
  <si>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</si>
  <si>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</si>
  <si>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</si>
  <si>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</si>
  <si>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</si>
  <si>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</si>
  <si>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</si>
  <si>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</si>
  <si>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</si>
  <si>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</si>
  <si>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</si>
  <si>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</si>
  <si>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</si>
  <si>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</si>
  <si>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</si>
  <si>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</si>
  <si>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</si>
  <si>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</si>
  <si>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</si>
  <si>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</si>
  <si>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</si>
  <si>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</si>
  <si>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</si>
  <si>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</si>
  <si>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</si>
  <si>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</si>
  <si>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</si>
  <si>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</si>
  <si>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</si>
  <si>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</si>
  <si>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</si>
  <si>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</si>
  <si>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</si>
  <si>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</si>
  <si>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</si>
  <si>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</si>
  <si>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</si>
  <si>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</si>
  <si>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</si>
  <si>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</si>
  <si>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</si>
  <si>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</si>
  <si>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</si>
  <si>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</si>
  <si>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</si>
  <si>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</si>
  <si>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</si>
  <si>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</si>
  <si>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</si>
  <si>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</si>
  <si>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</si>
  <si>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</si>
  <si>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</si>
  <si>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</si>
  <si>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</si>
  <si>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</si>
  <si>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</si>
  <si>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</si>
  <si>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</si>
  <si>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</si>
  <si>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</si>
  <si>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</si>
  <si>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</si>
  <si>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</si>
  <si>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</si>
  <si>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</si>
  <si>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</si>
  <si>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</si>
  <si>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</si>
  <si>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</si>
  <si>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</si>
  <si>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</si>
  <si>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</si>
  <si>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</si>
  <si>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</si>
  <si>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</si>
  <si>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</si>
  <si>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</si>
  <si>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</si>
  <si>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</si>
  <si>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</si>
  <si>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</si>
  <si>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</si>
  <si>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</si>
  <si>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</si>
  <si>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</si>
  <si>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</si>
  <si>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</si>
  <si>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</si>
  <si>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</si>
  <si>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</si>
  <si>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</si>
  <si>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</si>
  <si>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</si>
  <si>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</si>
  <si>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</si>
  <si>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</si>
  <si>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</si>
  <si>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</si>
  <si>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</si>
  <si>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</si>
  <si>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</si>
  <si>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</si>
  <si>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</si>
  <si>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</si>
  <si>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</si>
  <si>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</si>
  <si>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</si>
  <si>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</si>
  <si>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</si>
  <si>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</si>
  <si>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</si>
  <si>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</si>
  <si>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</si>
  <si>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</si>
  <si>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</si>
  <si>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</si>
  <si>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</si>
  <si>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</si>
  <si>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</si>
  <si>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</si>
  <si>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</si>
  <si>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</si>
  <si>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</si>
  <si>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</si>
  <si>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</si>
  <si>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</si>
  <si>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</si>
  <si>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</si>
  <si>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</si>
  <si>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</si>
  <si>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</si>
  <si>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</si>
  <si>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</si>
  <si>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</si>
  <si>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</si>
  <si>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</si>
  <si>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</si>
  <si>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</si>
  <si>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</si>
  <si>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</si>
  <si>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</si>
  <si>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</si>
  <si>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</si>
  <si>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</si>
  <si>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</si>
  <si>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</si>
  <si>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</si>
  <si>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</si>
  <si>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</si>
  <si>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</si>
  <si>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</si>
  <si>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</si>
  <si>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</si>
  <si>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</si>
  <si>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</si>
  <si>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</si>
  <si>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</si>
  <si>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</si>
  <si>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</si>
  <si>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</si>
  <si>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</si>
  <si>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</si>
  <si>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</si>
  <si>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</si>
  <si>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</si>
  <si>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</si>
  <si>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</si>
  <si>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</si>
  <si>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</si>
  <si>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</si>
  <si>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</si>
  <si>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</si>
  <si>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</si>
  <si>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</si>
  <si>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</si>
  <si>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</si>
  <si>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</si>
  <si>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</si>
  <si>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</si>
  <si>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</si>
  <si>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</si>
  <si>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</si>
  <si>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</si>
  <si>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</si>
  <si>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</si>
  <si>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</si>
  <si>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</si>
  <si>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</si>
  <si>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</si>
  <si>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</si>
  <si>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</si>
  <si>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</si>
  <si>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</si>
  <si>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</si>
  <si>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</si>
  <si>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</si>
  <si>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</si>
  <si>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</si>
  <si>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</si>
  <si>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</si>
  <si>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</si>
  <si>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</si>
  <si>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</si>
  <si>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</si>
  <si>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</si>
  <si>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</si>
  <si>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</si>
  <si>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</si>
  <si>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</si>
  <si>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</si>
  <si>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</si>
  <si>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</si>
  <si>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</si>
  <si>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</si>
  <si>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</si>
  <si>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</si>
  <si>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</si>
  <si>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</si>
  <si>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</si>
  <si>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</si>
  <si>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</si>
  <si>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</si>
  <si>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</si>
  <si>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</si>
  <si>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</si>
  <si>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</si>
  <si>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</si>
  <si>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</si>
  <si>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</si>
  <si>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</si>
  <si>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</si>
  <si>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</si>
  <si>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</si>
  <si>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</si>
  <si>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</si>
  <si>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</si>
  <si>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</si>
  <si>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</si>
  <si>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</si>
  <si>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</si>
  <si>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</si>
  <si>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</si>
  <si>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</si>
  <si>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</si>
  <si>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</si>
  <si>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</si>
  <si>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</si>
  <si>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</si>
  <si>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</si>
  <si>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</si>
  <si>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</si>
  <si>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</si>
  <si>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</si>
  <si>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</si>
  <si>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</si>
  <si>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</si>
  <si>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</si>
  <si>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</si>
  <si>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</si>
  <si>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</si>
  <si>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</si>
  <si>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</si>
  <si>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</si>
  <si>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</si>
  <si>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</si>
  <si>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</si>
  <si>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</si>
  <si>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</si>
  <si>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</si>
  <si>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</si>
  <si>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</si>
  <si>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</si>
  <si>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</si>
  <si>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</si>
  <si>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</si>
  <si>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</si>
  <si>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</si>
  <si>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</si>
  <si>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</si>
  <si>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</si>
  <si>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</si>
  <si>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</si>
  <si>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</si>
  <si>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</si>
  <si>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</si>
  <si>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</si>
  <si>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</si>
  <si>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</si>
  <si>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</si>
  <si>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</si>
  <si>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</si>
  <si>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</si>
  <si>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</si>
  <si>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</si>
  <si>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</si>
  <si>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</si>
  <si>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</si>
  <si>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</si>
  <si>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</si>
  <si>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</si>
  <si>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</si>
  <si>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</si>
  <si>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</si>
  <si>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</si>
  <si>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</si>
  <si>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</si>
  <si>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</si>
  <si>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</si>
  <si>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</si>
  <si>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</si>
  <si>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</si>
  <si>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</si>
  <si>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</si>
  <si>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</si>
  <si>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</si>
  <si>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</si>
  <si>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</si>
  <si>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</si>
  <si>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</si>
  <si>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</si>
  <si>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</si>
  <si>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</si>
  <si>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</si>
  <si>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</si>
  <si>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</si>
  <si>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</si>
  <si>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</si>
  <si>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</si>
  <si>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</si>
  <si>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</si>
  <si>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</si>
  <si>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</si>
  <si>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</si>
  <si>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</si>
  <si>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</si>
  <si>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</si>
  <si>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</si>
  <si>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</si>
  <si>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</si>
  <si>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</si>
  <si>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</si>
  <si>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</si>
  <si>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</si>
  <si>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</si>
  <si>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</si>
  <si>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</si>
  <si>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</si>
  <si>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</si>
  <si>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</si>
  <si>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</si>
  <si>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</si>
  <si>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</si>
  <si>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</si>
  <si>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</si>
  <si>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</si>
  <si>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</si>
  <si>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</si>
  <si>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</si>
  <si>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</si>
  <si>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</si>
  <si>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</si>
  <si>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</si>
  <si>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</si>
  <si>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</si>
  <si>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</si>
  <si>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</si>
  <si>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</si>
  <si>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</si>
  <si>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</si>
  <si>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</si>
  <si>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</si>
  <si>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</si>
  <si>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</si>
  <si>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</si>
  <si>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</si>
  <si>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</si>
  <si>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</si>
  <si>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</si>
  <si>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</si>
  <si>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</si>
  <si>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</si>
  <si>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</si>
  <si>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</si>
  <si>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</si>
  <si>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</si>
  <si>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</si>
  <si>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</si>
  <si>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</si>
  <si>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</si>
  <si>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</si>
  <si>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</si>
  <si>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</si>
  <si>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</si>
  <si>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</si>
  <si>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</si>
  <si>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</si>
  <si>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</si>
  <si>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</si>
  <si>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</si>
  <si>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</si>
  <si>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</si>
  <si>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</si>
  <si>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</si>
  <si>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</si>
  <si>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</si>
  <si>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</si>
  <si>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</si>
  <si>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</si>
  <si>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</si>
  <si>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</si>
  <si>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</si>
  <si>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</si>
  <si>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</si>
  <si>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</si>
  <si>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</si>
  <si>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</si>
  <si>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</si>
  <si>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</si>
  <si>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</si>
  <si>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</si>
  <si>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</si>
  <si>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</si>
  <si>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</si>
  <si>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</si>
  <si>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</si>
  <si>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</si>
  <si>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</si>
  <si>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</si>
  <si>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</si>
  <si>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</si>
  <si>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</si>
  <si>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</si>
  <si>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</si>
  <si>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</si>
  <si>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</si>
  <si>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</si>
  <si>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</si>
  <si>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</si>
  <si>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</si>
  <si>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</si>
  <si>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</si>
  <si>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</si>
  <si>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</si>
  <si>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</si>
  <si>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</si>
  <si>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</si>
  <si>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</si>
  <si>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</si>
  <si>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</si>
  <si>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</si>
  <si>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</si>
  <si>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</si>
  <si>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</si>
  <si>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</si>
  <si>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</si>
  <si>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</si>
  <si>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</si>
  <si>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</si>
  <si>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</si>
  <si>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</si>
  <si>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</si>
  <si>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</si>
  <si>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</si>
  <si>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</si>
  <si>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</si>
  <si>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</si>
  <si>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</si>
  <si>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</si>
  <si>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</si>
  <si>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</si>
  <si>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</si>
  <si>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</si>
  <si>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</si>
  <si>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</si>
  <si>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</si>
  <si>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</si>
  <si>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</si>
  <si>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</si>
  <si>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</si>
  <si>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</si>
  <si>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</si>
  <si>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</si>
  <si>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</si>
  <si>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</si>
  <si>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</si>
  <si>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</si>
  <si>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</si>
  <si>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</si>
  <si>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</si>
  <si>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</si>
  <si>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</si>
  <si>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</si>
  <si>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</si>
  <si>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</si>
  <si>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</si>
  <si>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</si>
  <si>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</si>
  <si>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</si>
  <si>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</si>
  <si>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</si>
  <si>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</si>
  <si>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</si>
  <si>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</si>
  <si>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</si>
  <si>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</si>
  <si>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</si>
  <si>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</si>
  <si>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</si>
  <si>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</si>
  <si>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</si>
  <si>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</si>
  <si>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</si>
  <si>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</si>
  <si>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</si>
  <si>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</si>
  <si>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</si>
  <si>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</si>
  <si>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</si>
  <si>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</si>
  <si>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</si>
  <si>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</si>
  <si>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</si>
  <si>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</si>
  <si>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</si>
  <si>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</si>
  <si>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</si>
  <si>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</si>
  <si>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</si>
  <si>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</si>
  <si>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</si>
  <si>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</si>
  <si>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</si>
  <si>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</si>
  <si>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</si>
  <si>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</si>
  <si>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</si>
  <si>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</si>
  <si>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</si>
  <si>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</si>
  <si>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</si>
  <si>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</si>
  <si>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</si>
  <si>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</si>
  <si>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</si>
  <si>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</si>
  <si>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</si>
  <si>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</si>
  <si>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</si>
  <si>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</si>
  <si>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</si>
  <si>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</si>
  <si>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</si>
  <si>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</si>
  <si>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</si>
  <si>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</si>
  <si>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</si>
  <si>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</si>
  <si>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</si>
  <si>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</si>
  <si>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</si>
  <si>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</si>
  <si>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</si>
  <si>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</si>
  <si>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</si>
  <si>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</si>
  <si>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</si>
  <si>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</si>
  <si>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</si>
  <si>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</si>
  <si>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</si>
  <si>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</si>
  <si>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</si>
  <si>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</si>
  <si>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</si>
  <si>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</si>
  <si>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</si>
  <si>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</si>
  <si>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</si>
  <si>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</si>
  <si>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</si>
  <si>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</si>
  <si>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</si>
  <si>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</si>
  <si>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</si>
  <si>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</si>
  <si>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</si>
  <si>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</si>
  <si>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</si>
  <si>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</si>
  <si>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</si>
  <si>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</si>
  <si>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</si>
  <si>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</si>
  <si>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</si>
  <si>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</si>
  <si>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</si>
  <si>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</si>
  <si>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</si>
  <si>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</si>
  <si>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</si>
  <si>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</si>
  <si>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</si>
  <si>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</si>
  <si>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</si>
  <si>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</si>
  <si>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</si>
  <si>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</si>
  <si>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</si>
  <si>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</si>
  <si>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</si>
  <si>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</si>
  <si>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</si>
  <si>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</si>
  <si>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</si>
  <si>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</si>
  <si>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</si>
  <si>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</si>
  <si>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</si>
  <si>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</si>
  <si>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</si>
  <si>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</si>
  <si>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</si>
  <si>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</si>
  <si>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</si>
  <si>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</si>
  <si>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</si>
  <si>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</si>
  <si>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</si>
  <si>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</si>
  <si>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</si>
  <si>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</si>
  <si>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</si>
  <si>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</si>
  <si>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</si>
  <si>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</si>
  <si>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</si>
  <si>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</si>
  <si>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</si>
  <si>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</si>
  <si>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</si>
  <si>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</si>
  <si>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</si>
  <si>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</si>
  <si>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</si>
  <si>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</si>
  <si>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</si>
  <si>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</si>
  <si>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</si>
  <si>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</si>
  <si>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</si>
  <si>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</si>
  <si>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</si>
  <si>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</si>
  <si>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</si>
  <si>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</si>
  <si>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</si>
  <si>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</si>
  <si>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</si>
  <si>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</si>
  <si>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</si>
  <si>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</si>
  <si>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</si>
  <si>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</si>
  <si>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</si>
  <si>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</si>
  <si>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</si>
  <si>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</si>
  <si>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</si>
  <si>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</si>
  <si>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</si>
  <si>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</si>
  <si>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</si>
  <si>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</si>
  <si>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</si>
  <si>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</si>
  <si>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</si>
  <si>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</si>
  <si>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</si>
  <si>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</si>
  <si>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</si>
  <si>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</si>
  <si>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</si>
  <si>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</si>
  <si>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</si>
  <si>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</si>
  <si>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</si>
  <si>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</si>
  <si>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</si>
  <si>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</si>
  <si>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</si>
  <si>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</si>
  <si>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</si>
  <si>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</si>
  <si>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</si>
  <si>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</si>
  <si>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</si>
  <si>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</si>
  <si>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</si>
  <si>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</si>
  <si>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</si>
  <si>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</si>
  <si>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</si>
  <si>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</si>
  <si>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</si>
  <si>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</si>
  <si>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</si>
  <si>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</si>
  <si>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</si>
  <si>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</si>
  <si>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</si>
  <si>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</si>
  <si>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</si>
  <si>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</si>
  <si>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</si>
  <si>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</si>
  <si>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</si>
  <si>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</si>
  <si>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</si>
  <si>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</si>
  <si>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</si>
  <si>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</si>
  <si>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</si>
  <si>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</si>
  <si>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</si>
  <si>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</si>
  <si>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</si>
  <si>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</si>
  <si>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</si>
  <si>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</si>
  <si>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</si>
  <si>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</si>
  <si>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</si>
  <si>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</si>
  <si>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</si>
  <si>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</si>
  <si>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</si>
  <si>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</si>
  <si>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</si>
  <si>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</si>
  <si>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</si>
  <si>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</si>
  <si>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</si>
  <si>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</si>
  <si>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</si>
  <si>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</si>
  <si>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</si>
  <si>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</si>
  <si>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</si>
  <si>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</si>
  <si>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</si>
  <si>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</si>
  <si>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</si>
  <si>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</si>
  <si>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</si>
  <si>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</si>
  <si>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</si>
  <si>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</si>
  <si>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</si>
  <si>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</si>
  <si>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</si>
  <si>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</si>
  <si>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</si>
  <si>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</si>
  <si>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</si>
  <si>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</si>
  <si>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</si>
  <si>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</si>
  <si>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</si>
  <si>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</si>
  <si>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</si>
  <si>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</si>
  <si>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</si>
  <si>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</si>
  <si>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</si>
  <si>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</si>
  <si>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</si>
  <si>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</si>
  <si>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</si>
  <si>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</si>
  <si>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</si>
  <si>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</si>
  <si>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</si>
  <si>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</si>
  <si>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</si>
  <si>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</si>
  <si>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</si>
  <si>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</si>
  <si>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</si>
  <si>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</si>
  <si>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</si>
  <si>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</si>
  <si>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</si>
  <si>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</si>
  <si>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</si>
  <si>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</si>
  <si>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</si>
  <si>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</si>
  <si>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</si>
  <si>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</si>
  <si>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</si>
  <si>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</si>
  <si>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</si>
  <si>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</si>
  <si>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</si>
  <si>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</si>
  <si>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</si>
  <si>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</si>
  <si>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</si>
  <si>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</si>
  <si>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</si>
  <si>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</si>
  <si>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</si>
  <si>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</si>
  <si>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</si>
  <si>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</si>
  <si>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</si>
  <si>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</si>
  <si>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</si>
  <si>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</si>
  <si>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</si>
  <si>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</si>
  <si>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</si>
  <si>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</si>
  <si>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</si>
  <si>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</si>
  <si>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</si>
  <si>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</si>
  <si>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</si>
  <si>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</si>
  <si>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</si>
  <si>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</si>
  <si>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</si>
  <si>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</si>
  <si>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</si>
  <si>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</si>
  <si>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</si>
  <si>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</si>
  <si>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</si>
  <si>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</si>
  <si>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</si>
  <si>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</si>
  <si>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</si>
  <si>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</si>
  <si>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</si>
  <si>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</si>
  <si>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</si>
  <si>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</si>
  <si>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</si>
  <si>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</si>
  <si>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</si>
  <si>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</si>
  <si>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</si>
  <si>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</si>
  <si>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</si>
  <si>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</si>
  <si>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</si>
  <si>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</si>
  <si>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</si>
  <si>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</si>
  <si>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</si>
  <si>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</si>
  <si>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</si>
  <si>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</si>
  <si>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</si>
  <si>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</si>
  <si>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</si>
  <si>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</si>
  <si>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</si>
  <si>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</si>
  <si>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</si>
  <si>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</si>
  <si>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</si>
  <si>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</si>
  <si>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</si>
  <si>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</si>
  <si>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</si>
  <si>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</si>
  <si>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</si>
  <si>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</si>
  <si>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</si>
  <si>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</si>
  <si>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</si>
  <si>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</si>
  <si>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</si>
  <si>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</si>
  <si>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</si>
  <si>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</si>
  <si>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</si>
  <si>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</si>
  <si>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</si>
  <si>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</si>
  <si>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</si>
  <si>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</si>
  <si>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</si>
  <si>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</si>
  <si>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</si>
  <si>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</si>
  <si>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</si>
  <si>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</si>
  <si>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</si>
  <si>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</si>
  <si>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</si>
  <si>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</si>
  <si>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</si>
  <si>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</si>
  <si>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</si>
  <si>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</si>
  <si>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</si>
  <si>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</si>
  <si>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</si>
  <si>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</si>
  <si>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</si>
  <si>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</si>
  <si>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</si>
  <si>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</si>
  <si>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</si>
  <si>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</si>
  <si>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</si>
  <si>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</si>
  <si>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</si>
  <si>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</si>
  <si>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</si>
  <si>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</si>
  <si>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</si>
  <si>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</si>
  <si>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</si>
  <si>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</si>
  <si>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</si>
  <si>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</si>
  <si>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</si>
  <si>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</si>
  <si>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</si>
  <si>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</si>
  <si>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</si>
  <si>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</si>
  <si>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</si>
  <si>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</si>
  <si>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</si>
  <si>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</si>
  <si>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</si>
  <si>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</si>
  <si>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</si>
  <si>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</si>
  <si>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</si>
  <si>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</si>
  <si>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</si>
  <si>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</si>
  <si>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</si>
  <si>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</si>
  <si>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</si>
  <si>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</si>
  <si>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</si>
  <si>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</si>
  <si>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</si>
  <si>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</si>
  <si>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</si>
  <si>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</si>
  <si>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</si>
  <si>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</si>
  <si>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</si>
  <si>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</si>
  <si>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</si>
  <si>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</si>
  <si>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</si>
  <si>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</si>
  <si>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</si>
  <si>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</si>
  <si>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</si>
  <si>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</si>
  <si>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</si>
  <si>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</si>
  <si>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</si>
  <si>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</si>
  <si>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</si>
  <si>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</si>
  <si>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</si>
  <si>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</si>
  <si>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</si>
  <si>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</si>
  <si>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</si>
  <si>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</si>
  <si>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</si>
  <si>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</si>
  <si>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</si>
  <si>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</si>
  <si>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</si>
  <si>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</si>
  <si>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</si>
  <si>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</si>
  <si>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</si>
  <si>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</si>
  <si>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</si>
  <si>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</si>
  <si>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</si>
  <si>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</si>
  <si>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</si>
  <si>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</si>
  <si>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</si>
  <si>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</si>
  <si>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</si>
  <si>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</si>
  <si>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</si>
  <si>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</si>
  <si>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</si>
  <si>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</si>
  <si>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</si>
  <si>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</si>
  <si>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</si>
  <si>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</si>
  <si>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</si>
  <si>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</si>
  <si>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</si>
  <si>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</si>
  <si>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</si>
  <si>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</si>
  <si>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</si>
  <si>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</si>
  <si>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</si>
  <si>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</si>
  <si>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</si>
  <si>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</si>
  <si>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</si>
  <si>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</si>
  <si>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</si>
  <si>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</si>
  <si>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</si>
  <si>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</si>
  <si>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</si>
  <si>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</si>
  <si>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</si>
  <si>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</si>
  <si>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</si>
  <si>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</si>
  <si>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</si>
  <si>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</si>
  <si>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</si>
  <si>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</si>
  <si>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</si>
  <si>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</si>
  <si>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</si>
  <si>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</si>
  <si>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</si>
  <si>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</si>
  <si>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</si>
  <si>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</si>
  <si>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</si>
  <si>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</si>
  <si>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</si>
  <si>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</si>
  <si>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</si>
  <si>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</si>
  <si>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</si>
  <si>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</si>
  <si>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</si>
  <si>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</si>
  <si>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</si>
  <si>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</si>
  <si>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</si>
  <si>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</si>
  <si>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</si>
  <si>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</si>
  <si>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</si>
  <si>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</si>
  <si>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</si>
  <si>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</si>
  <si>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</si>
  <si>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</si>
  <si>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</si>
  <si>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</si>
  <si>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</si>
  <si>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</si>
  <si>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</si>
  <si>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</si>
  <si>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</si>
  <si>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</si>
  <si>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</si>
  <si>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</si>
  <si>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</si>
  <si>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</si>
  <si>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</si>
  <si>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</si>
  <si>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</si>
  <si>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</si>
  <si>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</si>
  <si>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</si>
  <si>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</si>
  <si>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</si>
  <si>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</si>
  <si>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</si>
  <si>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</si>
  <si>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</si>
  <si>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</si>
  <si>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</si>
  <si>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</si>
  <si>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</si>
  <si>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</si>
  <si>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</si>
  <si>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</si>
  <si>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</si>
  <si>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</si>
  <si>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</si>
  <si>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</si>
  <si>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</si>
  <si>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</si>
  <si>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</si>
  <si>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</si>
  <si>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</si>
  <si>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</si>
  <si>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</si>
  <si>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</si>
  <si>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</si>
  <si>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</si>
  <si>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</si>
  <si>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</si>
  <si>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</si>
  <si>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</si>
  <si>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</si>
  <si>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</si>
  <si>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</si>
  <si>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</si>
  <si>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</si>
  <si>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</si>
  <si>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</si>
  <si>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</si>
  <si>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</si>
  <si>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</si>
  <si>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</si>
  <si>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</si>
  <si>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</si>
  <si>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</si>
  <si>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</si>
  <si>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</si>
  <si>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</si>
  <si>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</si>
  <si>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</si>
  <si>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</si>
  <si>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</si>
  <si>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</si>
  <si>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</si>
  <si>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</si>
  <si>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</si>
  <si>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</si>
  <si>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</si>
  <si>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</si>
  <si>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</si>
  <si>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</si>
  <si>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</si>
  <si>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</si>
  <si>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</si>
  <si>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</si>
  <si>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</si>
  <si>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</si>
  <si>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</si>
  <si>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</si>
  <si>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</si>
  <si>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</si>
  <si>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</si>
  <si>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</si>
  <si>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</si>
  <si>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</si>
  <si>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</si>
  <si>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</si>
  <si>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</si>
  <si>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</si>
  <si>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</si>
  <si>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</si>
  <si>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</si>
  <si>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</si>
  <si>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</si>
  <si>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</si>
  <si>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</si>
  <si>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</si>
  <si>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</si>
  <si>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</si>
  <si>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</si>
  <si>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</si>
  <si>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</si>
  <si>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</si>
  <si>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</si>
  <si>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</si>
  <si>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</si>
  <si>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</si>
  <si>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</si>
  <si>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</si>
  <si>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</si>
  <si>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</si>
  <si>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</si>
  <si>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</si>
  <si>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</si>
  <si>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</si>
  <si>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</si>
  <si>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</si>
  <si>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</si>
  <si>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</si>
  <si>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</si>
  <si>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</si>
  <si>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</si>
  <si>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</si>
  <si>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</si>
  <si>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</si>
  <si>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</si>
  <si>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</si>
  <si>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</si>
  <si>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</si>
  <si>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</si>
  <si>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</si>
  <si>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</si>
  <si>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</si>
  <si>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</si>
  <si>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</si>
  <si>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</si>
  <si>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</si>
  <si>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</si>
  <si>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</si>
  <si>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</si>
  <si>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</si>
  <si>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</si>
  <si>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</si>
  <si>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</si>
  <si>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</si>
  <si>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</si>
  <si>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</si>
  <si>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</si>
  <si>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</si>
  <si>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</si>
  <si>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</si>
  <si>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</si>
  <si>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</si>
  <si>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</si>
  <si>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</si>
  <si>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</si>
  <si>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</si>
  <si>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</si>
  <si>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</si>
  <si>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</si>
  <si>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</si>
  <si>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</si>
  <si>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</si>
  <si>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</si>
  <si>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</si>
  <si>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</si>
  <si>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</si>
  <si>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</si>
  <si>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</si>
  <si>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</si>
  <si>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</si>
  <si>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</si>
  <si>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</si>
  <si>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</si>
  <si>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</si>
  <si>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</si>
  <si>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</si>
  <si>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</si>
  <si>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</si>
  <si>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</si>
  <si>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</si>
  <si>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</si>
  <si>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</si>
  <si>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</si>
  <si>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</si>
  <si>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</si>
  <si>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</si>
  <si>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</si>
  <si>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</si>
  <si>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</si>
  <si>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</si>
  <si>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</si>
  <si>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</si>
  <si>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</si>
  <si>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</si>
  <si>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</si>
  <si>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</si>
  <si>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</si>
  <si>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</si>
  <si>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</si>
  <si>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</si>
  <si>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</si>
  <si>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</si>
  <si>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</si>
  <si>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</si>
  <si>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</si>
  <si>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</si>
  <si>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</si>
  <si>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</si>
  <si>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</si>
  <si>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</si>
  <si>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</si>
  <si>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</si>
  <si>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</si>
  <si>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</si>
  <si>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</si>
  <si>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</si>
  <si>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</si>
  <si>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</si>
  <si>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</si>
  <si>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</si>
  <si>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</si>
  <si>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</si>
  <si>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</si>
  <si>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</si>
  <si>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</si>
  <si>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</si>
  <si>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</si>
  <si>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</si>
  <si>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</si>
  <si>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</si>
  <si>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</si>
  <si>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</si>
  <si>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</si>
  <si>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</si>
  <si>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</si>
  <si>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</si>
  <si>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</si>
  <si>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</si>
  <si>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</si>
  <si>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</si>
  <si>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</si>
  <si>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</si>
  <si>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</si>
  <si>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</si>
  <si>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</si>
  <si>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</si>
  <si>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</si>
  <si>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</si>
  <si>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</si>
  <si>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</si>
  <si>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</si>
  <si>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</si>
  <si>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</si>
  <si>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</si>
  <si>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</si>
  <si>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</si>
  <si>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</si>
  <si>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</si>
  <si>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</si>
  <si>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</si>
  <si>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</si>
  <si>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</si>
  <si>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</si>
  <si>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</si>
  <si>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</si>
  <si>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</si>
  <si>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</si>
  <si>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</si>
  <si>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</si>
  <si>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</si>
  <si>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</si>
  <si>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</si>
  <si>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</si>
  <si>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</si>
  <si>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</si>
  <si>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</si>
  <si>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</si>
  <si>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</si>
  <si>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</si>
  <si>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</si>
  <si>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</si>
  <si>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</si>
  <si>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</si>
  <si>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</si>
  <si>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</si>
  <si>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</si>
  <si>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</si>
  <si>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</si>
  <si>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</si>
  <si>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</si>
  <si>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</si>
  <si>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</si>
  <si>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</si>
  <si>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</si>
  <si>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</si>
  <si>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</si>
  <si>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</si>
  <si>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</si>
  <si>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</si>
  <si>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</si>
  <si>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</si>
  <si>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</si>
  <si>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</si>
  <si>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</si>
  <si>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</si>
  <si>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</si>
  <si>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</si>
  <si>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</si>
  <si>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</si>
  <si>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</si>
  <si>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</si>
  <si>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</si>
  <si>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</si>
  <si>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</si>
  <si>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</si>
  <si>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</si>
  <si>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</si>
  <si>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</si>
  <si>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</si>
  <si>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</si>
  <si>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</si>
  <si>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</si>
  <si>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</si>
  <si>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</si>
  <si>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</si>
  <si>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</si>
  <si>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</si>
  <si>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</si>
  <si>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</si>
  <si>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</si>
  <si>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</si>
  <si>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</si>
  <si>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</si>
  <si>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</si>
  <si>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</si>
  <si>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</si>
  <si>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</si>
  <si>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</si>
  <si>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</si>
  <si>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</si>
  <si>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</si>
  <si>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</si>
  <si>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</si>
  <si>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</si>
  <si>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</si>
  <si>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</si>
  <si>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</si>
  <si>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</si>
  <si>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</si>
  <si>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</si>
  <si>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</si>
  <si>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</si>
  <si>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</si>
  <si>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</si>
  <si>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</si>
  <si>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</si>
  <si>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</si>
  <si>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</si>
  <si>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</si>
  <si>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</si>
  <si>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</si>
  <si>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</si>
  <si>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</si>
  <si>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</si>
  <si>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</si>
  <si>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</si>
  <si>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</si>
  <si>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</si>
  <si>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</si>
  <si>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</si>
  <si>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</si>
  <si>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</si>
  <si>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</si>
  <si>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</si>
  <si>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</si>
  <si>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</si>
  <si>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</si>
  <si>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</si>
  <si>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</si>
  <si>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</si>
  <si>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</si>
  <si>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</si>
  <si>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</si>
  <si>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</si>
  <si>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</si>
  <si>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</si>
  <si>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</si>
  <si>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</si>
  <si>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</si>
  <si>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</si>
  <si>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</si>
  <si>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</si>
  <si>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</si>
  <si>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</si>
  <si>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</si>
  <si>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</si>
  <si>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</si>
  <si>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</si>
  <si>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</si>
  <si>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</si>
  <si>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</si>
  <si>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</si>
  <si>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</si>
  <si>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</si>
  <si>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</si>
  <si>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</si>
  <si>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</si>
  <si>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</si>
  <si>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</si>
  <si>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</si>
  <si>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</si>
  <si>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</si>
  <si>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</si>
  <si>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</si>
  <si>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</si>
  <si>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</si>
  <si>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</si>
  <si>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</si>
  <si>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</si>
  <si>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</si>
  <si>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</si>
  <si>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</si>
  <si>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</si>
  <si>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</si>
  <si>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</si>
  <si>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</si>
  <si>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</si>
  <si>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</si>
  <si>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</si>
  <si>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</si>
  <si>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</si>
  <si>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</si>
  <si>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</si>
  <si>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</si>
  <si>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</si>
  <si>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</si>
  <si>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</si>
  <si>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</si>
  <si>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</si>
  <si>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</si>
  <si>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</si>
  <si>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</si>
  <si>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</si>
  <si>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</si>
  <si>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</si>
  <si>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</si>
  <si>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</si>
  <si>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</si>
  <si>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</si>
  <si>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</si>
  <si>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</si>
  <si>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</si>
  <si>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</si>
  <si>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</si>
  <si>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</si>
  <si>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</si>
  <si>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</si>
  <si>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</si>
  <si>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</si>
  <si>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</si>
  <si>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</si>
  <si>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</si>
  <si>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</si>
  <si>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</si>
  <si>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</si>
  <si>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</si>
  <si>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</si>
  <si>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</si>
  <si>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</si>
  <si>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</si>
  <si>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</si>
  <si>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</si>
  <si>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</si>
  <si>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</si>
  <si>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</si>
  <si>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</si>
  <si>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</si>
  <si>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</si>
  <si>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</si>
  <si>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</si>
  <si>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</si>
  <si>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</si>
  <si>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</si>
  <si>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</si>
  <si>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</si>
  <si>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</si>
  <si>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</si>
  <si>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</si>
  <si>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</si>
  <si>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</si>
  <si>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</si>
  <si>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</si>
  <si>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</si>
  <si>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</si>
  <si>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</si>
  <si>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</si>
  <si>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</si>
  <si>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</si>
  <si>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</si>
  <si>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</si>
  <si>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</si>
  <si>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</si>
  <si>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</si>
  <si>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</si>
  <si>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</si>
  <si>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</si>
  <si>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</si>
  <si>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</si>
  <si>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</si>
  <si>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</si>
  <si>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</si>
  <si>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</si>
  <si>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</si>
  <si>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</si>
  <si>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</si>
  <si>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</si>
  <si>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</si>
  <si>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</si>
  <si>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</si>
  <si>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</si>
  <si>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</si>
  <si>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</si>
  <si>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</si>
  <si>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</si>
  <si>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</si>
  <si>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</si>
  <si>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</si>
  <si>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</si>
  <si>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</si>
  <si>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</si>
  <si>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</si>
  <si>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</si>
  <si>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</si>
  <si>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</si>
  <si>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</si>
  <si>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</si>
  <si>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</si>
  <si>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</si>
  <si>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</si>
  <si>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</si>
  <si>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</si>
  <si>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</si>
  <si>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</si>
  <si>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</si>
  <si>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</si>
  <si>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</si>
  <si>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</si>
  <si>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</si>
  <si>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</si>
  <si>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</si>
  <si>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</si>
  <si>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</si>
  <si>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</si>
  <si>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</si>
  <si>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</si>
  <si>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</si>
  <si>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</si>
  <si>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</si>
  <si>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</si>
  <si>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</si>
  <si>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</si>
  <si>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</si>
  <si>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</si>
  <si>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</si>
  <si>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</si>
  <si>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</si>
  <si>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</si>
  <si>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</si>
  <si>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</si>
  <si>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</si>
  <si>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</si>
  <si>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</si>
  <si>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</si>
  <si>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</si>
  <si>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</si>
  <si>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</si>
  <si>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</si>
  <si>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</si>
  <si>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</si>
  <si>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</si>
  <si>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</si>
  <si>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</si>
  <si>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</si>
  <si>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</si>
  <si>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</si>
  <si>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</si>
  <si>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</si>
  <si>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</si>
  <si>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</si>
  <si>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</si>
  <si>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</si>
  <si>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</si>
  <si>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</si>
  <si>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</si>
  <si>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</si>
  <si>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</si>
  <si>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</si>
  <si>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</si>
  <si>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</si>
  <si>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</si>
  <si>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</si>
  <si>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</si>
  <si>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</si>
  <si>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</si>
  <si>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</si>
  <si>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</si>
  <si>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</si>
  <si>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</si>
  <si>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</si>
  <si>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</si>
  <si>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</si>
  <si>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</si>
  <si>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</si>
  <si>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</si>
  <si>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</si>
  <si>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</si>
  <si>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</si>
  <si>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</si>
  <si>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</si>
  <si>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</si>
  <si>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</si>
  <si>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</si>
  <si>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</si>
  <si>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</si>
  <si>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</si>
  <si>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</si>
  <si>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</si>
  <si>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</si>
  <si>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</si>
  <si>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</si>
  <si>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</si>
  <si>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</si>
  <si>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</si>
  <si>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</si>
  <si>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</si>
  <si>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</si>
  <si>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</si>
  <si>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</si>
  <si>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</si>
  <si>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</si>
  <si>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</si>
  <si>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</si>
  <si>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</si>
  <si>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</si>
  <si>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</si>
  <si>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</si>
  <si>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</si>
  <si>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</si>
  <si>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</si>
  <si>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</si>
  <si>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</si>
  <si>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</si>
  <si>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</si>
  <si>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</si>
  <si>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</si>
  <si>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</si>
  <si>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</si>
  <si>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</si>
  <si>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</si>
  <si>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</si>
  <si>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</si>
  <si>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</si>
  <si>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</si>
  <si>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</si>
  <si>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</si>
  <si>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</si>
  <si>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</si>
  <si>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</si>
  <si>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</si>
  <si>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</si>
  <si>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</si>
  <si>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</si>
  <si>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</si>
  <si>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</si>
  <si>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</si>
  <si>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</si>
  <si>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</si>
  <si>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</si>
  <si>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</si>
  <si>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</si>
  <si>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</si>
  <si>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</si>
  <si>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</si>
  <si>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</si>
  <si>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</si>
  <si>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</si>
  <si>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</si>
  <si>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</si>
  <si>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</si>
  <si>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</si>
  <si>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</si>
  <si>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</si>
  <si>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</si>
  <si>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</si>
  <si>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</si>
  <si>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</si>
  <si>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</si>
  <si>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</si>
  <si>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</si>
  <si>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</si>
  <si>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</si>
  <si>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</si>
  <si>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</si>
  <si>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</si>
  <si>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</si>
  <si>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</si>
  <si>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</si>
  <si>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</si>
  <si>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</si>
  <si>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</si>
  <si>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</si>
  <si>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</si>
  <si>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</si>
  <si>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</si>
  <si>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</si>
  <si>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</si>
  <si>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</si>
  <si>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</si>
  <si>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</si>
  <si>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</si>
  <si>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</si>
  <si>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</si>
  <si>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</si>
  <si>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</si>
  <si>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</si>
  <si>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</si>
  <si>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</si>
  <si>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</si>
  <si>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</si>
  <si>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</si>
  <si>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</si>
  <si>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</si>
  <si>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</si>
  <si>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</si>
  <si>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</si>
  <si>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</si>
  <si>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</si>
  <si>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</si>
  <si>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</si>
  <si>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</si>
  <si>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</si>
  <si>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</si>
  <si>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</si>
  <si>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</si>
  <si>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</si>
  <si>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</si>
  <si>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</si>
  <si>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</si>
  <si>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</si>
  <si>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</si>
  <si>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</si>
  <si>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</si>
  <si>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</si>
  <si>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</si>
  <si>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</si>
  <si>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</si>
  <si>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</si>
  <si>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</si>
  <si>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</si>
  <si>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</si>
  <si>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</si>
  <si>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</si>
  <si>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</si>
  <si>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</si>
  <si>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</si>
  <si>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</si>
  <si>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</si>
  <si>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</si>
  <si>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</si>
  <si>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</si>
  <si>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</si>
  <si>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</si>
  <si>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</si>
  <si>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</si>
  <si>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</si>
  <si>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</si>
  <si>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</si>
  <si>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</si>
  <si>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</si>
  <si>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</si>
  <si>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</si>
  <si>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</si>
  <si>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</si>
  <si>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</si>
  <si>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</si>
  <si>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</si>
  <si>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</si>
  <si>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</si>
  <si>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</si>
  <si>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</si>
  <si>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</si>
  <si>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</si>
  <si>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</si>
  <si>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</si>
  <si>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</si>
  <si>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</si>
  <si>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</si>
  <si>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</si>
  <si>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</si>
  <si>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</si>
  <si>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</si>
  <si>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</si>
  <si>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</si>
  <si>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</si>
  <si>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</si>
  <si>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</si>
  <si>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</si>
  <si>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</si>
  <si>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</si>
  <si>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</si>
  <si>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</si>
  <si>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</si>
  <si>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</si>
  <si>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</si>
  <si>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</si>
  <si>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</si>
  <si>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</si>
  <si>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</si>
  <si>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</si>
  <si>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</si>
  <si>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</si>
  <si>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</si>
  <si>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</si>
  <si>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</si>
  <si>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</si>
  <si>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</si>
  <si>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</si>
  <si>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</si>
  <si>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</si>
  <si>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</si>
  <si>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</si>
  <si>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</si>
  <si>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</si>
  <si>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</si>
  <si>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</si>
  <si>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</si>
  <si>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</si>
  <si>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</si>
  <si>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</si>
  <si>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</si>
  <si>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</si>
  <si>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</si>
  <si>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</si>
  <si>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</si>
  <si>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</si>
  <si>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</si>
  <si>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</si>
  <si>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</si>
  <si>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</si>
  <si>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</si>
  <si>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</si>
  <si>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</si>
  <si>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</si>
  <si>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</si>
  <si>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</si>
  <si>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</si>
  <si>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</si>
  <si>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</si>
  <si>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</si>
  <si>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</si>
  <si>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</si>
  <si>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</si>
  <si>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</si>
  <si>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</si>
  <si>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</si>
  <si>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</si>
  <si>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</si>
  <si>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</si>
  <si>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</si>
  <si>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</si>
  <si>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</si>
  <si>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</si>
  <si>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</si>
  <si>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</si>
  <si>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</si>
  <si>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</si>
  <si>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</si>
  <si>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</si>
  <si>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</si>
  <si>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</si>
  <si>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</si>
  <si>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</si>
  <si>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</si>
  <si>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</si>
  <si>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</si>
  <si>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</si>
  <si>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</si>
  <si>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</si>
  <si>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</si>
  <si>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</si>
  <si>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</si>
  <si>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</si>
  <si>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</si>
  <si>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</si>
  <si>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</si>
  <si>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</si>
  <si>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</si>
  <si>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</si>
  <si>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</si>
  <si>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</si>
  <si>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</si>
  <si>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</si>
  <si>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</si>
  <si>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</si>
  <si>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</si>
  <si>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</si>
  <si>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</si>
  <si>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</si>
  <si>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</si>
  <si>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</si>
  <si>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</si>
  <si>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</si>
  <si>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</si>
  <si>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</si>
  <si>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</si>
  <si>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</si>
  <si>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</si>
  <si>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</si>
  <si>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</si>
  <si>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</si>
  <si>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</si>
  <si>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</si>
  <si>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</si>
  <si>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</si>
  <si>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</si>
  <si>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</si>
  <si>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</si>
  <si>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</si>
  <si>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</si>
  <si>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</si>
  <si>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</si>
  <si>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</si>
  <si>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</si>
  <si>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</si>
  <si>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</si>
  <si>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</si>
  <si>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</si>
  <si>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</si>
  <si>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</si>
  <si>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</si>
  <si>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</si>
  <si>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</si>
  <si>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</si>
  <si>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</si>
  <si>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</si>
  <si>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</si>
  <si>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</si>
  <si>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</si>
  <si>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</si>
  <si>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</si>
  <si>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</si>
  <si>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</si>
  <si>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</si>
  <si>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</si>
  <si>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</si>
  <si>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</si>
  <si>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</si>
  <si>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</si>
  <si>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</si>
  <si>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</si>
  <si>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</si>
  <si>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</si>
  <si>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</si>
  <si>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</si>
  <si>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</si>
  <si>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</si>
  <si>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</si>
  <si>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</si>
  <si>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</si>
  <si>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</si>
  <si>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</si>
  <si>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</si>
  <si>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</si>
  <si>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</si>
  <si>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</si>
  <si>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</si>
  <si>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</si>
  <si>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</si>
  <si>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</si>
  <si>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</si>
  <si>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</si>
  <si>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</si>
  <si>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</si>
  <si>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</si>
  <si>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</si>
  <si>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</si>
  <si>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</si>
  <si>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</si>
  <si>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</si>
  <si>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</si>
  <si>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</si>
  <si>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</si>
  <si>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</si>
  <si>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</si>
  <si>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</si>
  <si>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</si>
  <si>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</si>
  <si>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</si>
  <si>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</si>
  <si>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</si>
  <si>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</si>
  <si>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</si>
  <si>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</si>
  <si>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</si>
  <si>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</si>
  <si>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</si>
  <si>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</si>
  <si>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</si>
  <si>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</si>
  <si>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</si>
  <si>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</si>
  <si>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</si>
  <si>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</si>
  <si>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</si>
  <si>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</si>
  <si>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</si>
  <si>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</si>
  <si>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</si>
  <si>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</si>
  <si>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</si>
  <si>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</si>
  <si>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</si>
  <si>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</si>
  <si>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</si>
  <si>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</si>
  <si>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</si>
  <si>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</si>
  <si>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</si>
  <si>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</si>
  <si>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</si>
  <si>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</si>
  <si>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</si>
  <si>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</si>
  <si>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</si>
  <si>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</si>
  <si>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</si>
  <si>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</si>
  <si>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</si>
  <si>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</si>
  <si>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</si>
  <si>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</si>
  <si>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</si>
  <si>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</si>
  <si>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</si>
  <si>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</si>
  <si>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</si>
  <si>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</si>
  <si>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</si>
  <si>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</si>
  <si>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</si>
  <si>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</si>
  <si>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</si>
  <si>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</si>
  <si>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</si>
  <si>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</si>
  <si>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</si>
  <si>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</si>
  <si>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</si>
  <si>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</si>
  <si>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</si>
  <si>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</si>
  <si>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</si>
  <si>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</si>
  <si>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</si>
  <si>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</si>
  <si>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</si>
  <si>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</si>
  <si>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</si>
  <si>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</si>
  <si>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</si>
  <si>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</si>
  <si>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</si>
  <si>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</si>
  <si>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</si>
  <si>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</si>
  <si>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</si>
  <si>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</si>
  <si>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</si>
  <si>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</si>
  <si>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</si>
  <si>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</si>
  <si>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</si>
  <si>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</si>
  <si>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</si>
  <si>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</si>
  <si>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</si>
  <si>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</si>
  <si>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</si>
  <si>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</si>
  <si>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</si>
  <si>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</si>
  <si>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</si>
  <si>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</si>
  <si>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</si>
  <si>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</si>
  <si>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</si>
  <si>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</si>
  <si>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</si>
  <si>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</si>
  <si>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</si>
  <si>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</si>
  <si>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</si>
  <si>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</si>
  <si>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</si>
  <si>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</si>
  <si>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</si>
  <si>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</si>
  <si>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</si>
  <si>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</si>
  <si>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</si>
  <si>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</si>
  <si>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</si>
  <si>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</si>
  <si>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</si>
  <si>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</si>
  <si>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</si>
  <si>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</si>
  <si>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</si>
  <si>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</si>
  <si>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</si>
  <si>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</si>
  <si>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</si>
  <si>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</si>
  <si>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</si>
  <si>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</si>
  <si>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</si>
  <si>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</si>
  <si>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</si>
  <si>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</si>
  <si>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</si>
  <si>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</si>
  <si>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</si>
  <si>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</si>
  <si>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</si>
  <si>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</si>
  <si>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</si>
  <si>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</si>
  <si>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</si>
  <si>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</si>
  <si>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</si>
  <si>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</si>
  <si>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</si>
  <si>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</si>
  <si>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</si>
  <si>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</si>
  <si>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</si>
  <si>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</si>
  <si>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</si>
  <si>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</si>
  <si>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</si>
  <si>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</si>
  <si>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</si>
  <si>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</si>
  <si>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</si>
  <si>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</si>
  <si>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</si>
  <si>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</si>
  <si>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</si>
  <si>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</si>
  <si>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</si>
  <si>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</si>
  <si>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</si>
  <si>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</si>
  <si>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</si>
  <si>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</si>
  <si>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</si>
  <si>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</si>
  <si>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</si>
  <si>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</si>
  <si>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</si>
  <si>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</si>
  <si>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</si>
  <si>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</si>
  <si>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</si>
  <si>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</si>
  <si>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</si>
  <si>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</si>
  <si>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</si>
  <si>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</si>
  <si>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</si>
  <si>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</si>
  <si>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</si>
  <si>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</si>
  <si>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</si>
  <si>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</si>
  <si>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</si>
  <si>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</si>
  <si>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</si>
  <si>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</si>
  <si>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</si>
  <si>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</si>
  <si>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</si>
  <si>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</si>
  <si>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</si>
  <si>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</si>
  <si>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</si>
  <si>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</si>
  <si>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</si>
  <si>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</si>
  <si>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</si>
  <si>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</si>
  <si>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</si>
  <si>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</si>
  <si>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</si>
  <si>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</si>
  <si>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</si>
  <si>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</si>
  <si>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</si>
  <si>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</si>
  <si>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</si>
  <si>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</si>
  <si>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</si>
  <si>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</si>
  <si>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</si>
  <si>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</si>
  <si>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</si>
  <si>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</si>
  <si>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</si>
  <si>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</si>
  <si>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</si>
  <si>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</si>
  <si>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</si>
  <si>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</si>
  <si>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</si>
  <si>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</si>
  <si>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</si>
  <si>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</si>
  <si>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</si>
  <si>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</si>
  <si>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</si>
  <si>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</si>
  <si>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</si>
  <si>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</si>
  <si>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</si>
  <si>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</si>
  <si>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</si>
  <si>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</si>
  <si>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</si>
  <si>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</si>
  <si>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</si>
  <si>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</si>
  <si>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</si>
  <si>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</si>
  <si>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</si>
  <si>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</si>
  <si>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</si>
  <si>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</si>
  <si>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</si>
  <si>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</si>
  <si>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</si>
  <si>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</si>
  <si>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</si>
  <si>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</si>
  <si>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</si>
  <si>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</si>
  <si>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</si>
  <si>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</si>
  <si>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</si>
  <si>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</si>
  <si>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</si>
  <si>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</si>
  <si>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</si>
  <si>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</si>
  <si>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</si>
  <si>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</si>
  <si>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</si>
  <si>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</si>
  <si>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</si>
  <si>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</si>
  <si>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</si>
  <si>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</si>
  <si>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</si>
  <si>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</si>
  <si>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</si>
  <si>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</si>
  <si>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</si>
  <si>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</si>
  <si>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</si>
  <si>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</si>
  <si>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</si>
  <si>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</si>
  <si>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</si>
  <si>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</si>
  <si>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</si>
  <si>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</si>
  <si>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</si>
  <si>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</si>
  <si>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</si>
  <si>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</si>
  <si>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</si>
  <si>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</si>
  <si>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</si>
  <si>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</si>
  <si>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</si>
  <si>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</si>
  <si>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</si>
  <si>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</si>
  <si>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</si>
  <si>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</si>
  <si>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</si>
  <si>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</si>
  <si>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</si>
  <si>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</si>
  <si>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</si>
  <si>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</si>
  <si>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</si>
  <si>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</si>
  <si>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</si>
  <si>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</si>
  <si>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</si>
  <si>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</si>
  <si>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</si>
  <si>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</si>
  <si>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</si>
  <si>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</si>
  <si>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</si>
  <si>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</si>
  <si>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</si>
  <si>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</si>
  <si>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</si>
  <si>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</si>
  <si>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</si>
  <si>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</si>
  <si>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</si>
  <si>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</si>
  <si>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</si>
  <si>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</si>
  <si>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</si>
  <si>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</si>
  <si>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</si>
  <si>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</si>
  <si>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</si>
  <si>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</si>
  <si>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</si>
  <si>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</si>
  <si>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</si>
  <si>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</si>
  <si>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</si>
  <si>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</si>
  <si>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</si>
  <si>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</si>
  <si>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</si>
  <si>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</si>
  <si>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</si>
  <si>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</si>
  <si>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</si>
  <si>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</si>
  <si>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</si>
  <si>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</si>
  <si>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</si>
  <si>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</si>
  <si>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</si>
  <si>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</si>
  <si>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</si>
  <si>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</si>
  <si>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</si>
  <si>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</si>
  <si>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</si>
  <si>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</si>
  <si>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</si>
  <si>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</si>
  <si>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</si>
  <si>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</si>
  <si>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</si>
  <si>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</si>
  <si>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</si>
  <si>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</si>
  <si>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</si>
  <si>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</si>
  <si>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</si>
  <si>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</si>
  <si>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</si>
  <si>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</si>
  <si>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</si>
  <si>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</si>
  <si>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</si>
  <si>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</si>
  <si>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</si>
  <si>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</si>
  <si>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</si>
  <si>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</si>
  <si>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</si>
  <si>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</si>
  <si>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</si>
  <si>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</si>
  <si>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</si>
  <si>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</si>
  <si>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</si>
  <si>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</si>
  <si>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</si>
  <si>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</si>
  <si>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</si>
  <si>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</si>
  <si>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</si>
  <si>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</si>
  <si>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</si>
  <si>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</si>
  <si>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</si>
  <si>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</si>
  <si>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</si>
  <si>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</si>
  <si>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</si>
  <si>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</si>
  <si>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</si>
  <si>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</si>
  <si>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</si>
  <si>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</si>
  <si>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</si>
  <si>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</si>
  <si>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</si>
  <si>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</si>
  <si>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</si>
  <si>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</si>
  <si>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</si>
  <si>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</si>
  <si>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</si>
  <si>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</si>
  <si>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</si>
  <si>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</si>
  <si>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</si>
  <si>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</si>
  <si>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</si>
  <si>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</si>
  <si>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</si>
  <si>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</si>
  <si>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</si>
  <si>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</si>
  <si>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</si>
  <si>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</si>
  <si>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</si>
  <si>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</si>
  <si>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</si>
  <si>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</si>
  <si>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</si>
  <si>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</si>
  <si>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</si>
  <si>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</si>
  <si>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</si>
  <si>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</si>
  <si>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</si>
  <si>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</si>
  <si>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</si>
  <si>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</si>
  <si>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</si>
  <si>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</si>
  <si>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</si>
  <si>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</si>
  <si>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</si>
  <si>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</si>
  <si>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</si>
  <si>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</si>
  <si>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</si>
  <si>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</si>
  <si>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</si>
  <si>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</si>
  <si>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</si>
  <si>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</si>
  <si>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</si>
  <si>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</si>
  <si>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</si>
  <si>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</si>
  <si>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</si>
  <si>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</si>
  <si>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</si>
  <si>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</si>
  <si>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</si>
  <si>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</si>
  <si>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</si>
  <si>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</si>
  <si>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</si>
  <si>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</si>
  <si>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</si>
  <si>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</si>
  <si>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</si>
  <si>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</si>
  <si>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</si>
  <si>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</si>
  <si>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</si>
  <si>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</si>
  <si>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</si>
  <si>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</si>
  <si>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</si>
  <si>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</si>
  <si>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</si>
  <si>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</si>
  <si>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</si>
  <si>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</si>
  <si>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</si>
  <si>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</si>
  <si>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</si>
  <si>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</si>
  <si>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</si>
  <si>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</si>
  <si>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</si>
  <si>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</si>
  <si>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</si>
  <si>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</si>
  <si>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</si>
  <si>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</si>
  <si>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</si>
  <si>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</si>
  <si>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</si>
  <si>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</si>
  <si>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</si>
  <si>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</si>
  <si>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</si>
  <si>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</si>
  <si>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</si>
  <si>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</si>
  <si>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</si>
  <si>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</si>
  <si>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</si>
  <si>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</si>
  <si>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</si>
  <si>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</si>
  <si>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</si>
  <si>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</si>
  <si>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</si>
  <si>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</si>
  <si>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</si>
  <si>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</si>
  <si>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</si>
  <si>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</si>
  <si>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</si>
  <si>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</si>
  <si>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</si>
  <si>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</si>
  <si>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</si>
  <si>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</si>
  <si>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</si>
  <si>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</si>
  <si>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</si>
  <si>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</si>
  <si>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</si>
  <si>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</si>
  <si>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</si>
  <si>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</si>
  <si>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</si>
  <si>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</si>
  <si>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</si>
  <si>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</si>
  <si>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</si>
  <si>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</si>
  <si>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</si>
  <si>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</si>
  <si>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</si>
  <si>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</si>
  <si>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</si>
  <si>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</si>
  <si>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</si>
  <si>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</si>
  <si>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</si>
  <si>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</si>
  <si>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</si>
  <si>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</si>
  <si>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</si>
  <si>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</si>
  <si>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</si>
  <si>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</si>
  <si>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</si>
  <si>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</si>
  <si>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</si>
  <si>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</si>
  <si>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</si>
  <si>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</si>
  <si>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</si>
  <si>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</si>
  <si>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</si>
  <si>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</si>
  <si>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</si>
  <si>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</si>
  <si>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</si>
  <si>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</si>
  <si>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</si>
  <si>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</si>
  <si>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</si>
  <si>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</si>
  <si>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</si>
  <si>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</si>
  <si>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</si>
  <si>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</si>
  <si>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</si>
  <si>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</si>
  <si>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</si>
  <si>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</si>
  <si>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</si>
  <si>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</si>
  <si>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</si>
  <si>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</si>
  <si>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</si>
  <si>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</si>
  <si>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</si>
  <si>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</si>
  <si>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</si>
  <si>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</si>
  <si>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</si>
  <si>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</si>
  <si>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</si>
  <si>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</si>
  <si>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</si>
  <si>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</si>
  <si>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</si>
  <si>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</si>
  <si>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</si>
  <si>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</si>
  <si>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</si>
  <si>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</si>
  <si>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</si>
  <si>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</si>
  <si>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</si>
  <si>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</si>
  <si>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</si>
  <si>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</si>
  <si>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</si>
  <si>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</si>
  <si>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</si>
  <si>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</si>
  <si>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</si>
  <si>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</si>
  <si>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</si>
  <si>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</si>
  <si>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</si>
  <si>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</si>
  <si>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</si>
  <si>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</si>
  <si>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</si>
  <si>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</si>
  <si>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</si>
  <si>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</si>
  <si>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</si>
  <si>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</si>
  <si>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</si>
  <si>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</si>
  <si>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</si>
  <si>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</si>
  <si>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</si>
  <si>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</si>
  <si>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</si>
  <si>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</si>
  <si>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</si>
  <si>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</si>
  <si>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</si>
  <si>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</si>
  <si>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</si>
  <si>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</si>
  <si>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</si>
  <si>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</si>
  <si>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</si>
  <si>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</si>
  <si>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</si>
  <si>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</si>
  <si>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</si>
  <si>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</si>
  <si>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</si>
  <si>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</si>
  <si>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</si>
  <si>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</si>
  <si>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</si>
  <si>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</si>
  <si>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</si>
  <si>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</si>
  <si>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</si>
  <si>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</si>
  <si>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</si>
  <si>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</si>
  <si>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</si>
  <si>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</si>
  <si>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</si>
  <si>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</si>
  <si>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</si>
  <si>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</si>
  <si>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</si>
  <si>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</si>
  <si>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</si>
  <si>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</si>
  <si>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</si>
  <si>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</si>
  <si>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</si>
  <si>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</si>
  <si>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</si>
  <si>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</si>
  <si>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</si>
  <si>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</si>
  <si>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</si>
  <si>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</si>
  <si>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</si>
  <si>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</si>
  <si>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</si>
  <si>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</si>
  <si>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</si>
  <si>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</si>
  <si>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</si>
  <si>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</si>
  <si>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</si>
  <si>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</si>
  <si>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</si>
  <si>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</si>
  <si>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</si>
  <si>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</si>
  <si>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</si>
  <si>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</si>
  <si>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</si>
  <si>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</si>
  <si>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</si>
  <si>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</si>
  <si>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</si>
  <si>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</si>
  <si>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</si>
  <si>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</si>
  <si>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</si>
  <si>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</si>
  <si>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</si>
  <si>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</si>
  <si>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</si>
  <si>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</si>
  <si>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</si>
  <si>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</si>
  <si>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</si>
  <si>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</si>
  <si>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</si>
  <si>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</si>
  <si>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</si>
  <si>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</si>
  <si>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</si>
  <si>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</si>
  <si>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</si>
  <si>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</si>
  <si>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</si>
  <si>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</si>
  <si>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</si>
  <si>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</si>
  <si>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</si>
  <si>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</si>
  <si>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</si>
  <si>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</si>
  <si>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</si>
  <si>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</si>
  <si>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</si>
  <si>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</si>
  <si>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</si>
  <si>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</si>
  <si>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</si>
  <si>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</si>
  <si>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</si>
  <si>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</si>
  <si>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</si>
  <si>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</si>
  <si>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</si>
  <si>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</si>
  <si>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</si>
  <si>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</si>
  <si>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</si>
  <si>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</si>
  <si>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</si>
  <si>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</si>
  <si>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</si>
  <si>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</si>
  <si>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</si>
  <si>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</si>
  <si>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</si>
  <si>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</si>
  <si>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</si>
  <si>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</si>
  <si>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</si>
  <si>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</si>
  <si>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</si>
  <si>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</si>
  <si>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</si>
  <si>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</si>
  <si>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</si>
  <si>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</si>
  <si>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</si>
  <si>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</si>
  <si>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</si>
  <si>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</si>
  <si>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</si>
  <si>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</si>
  <si>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</si>
  <si>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</si>
  <si>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</si>
  <si>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</si>
  <si>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</si>
  <si>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</si>
  <si>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</si>
  <si>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</si>
  <si>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</si>
  <si>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</si>
  <si>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</si>
  <si>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</si>
  <si>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</si>
  <si>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</si>
  <si>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</si>
  <si>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</si>
  <si>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</si>
  <si>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</si>
  <si>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</si>
  <si>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</si>
  <si>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</si>
  <si>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</si>
  <si>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</si>
  <si>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</si>
  <si>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</si>
  <si>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</si>
  <si>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</si>
  <si>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</si>
  <si>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</si>
  <si>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</si>
  <si>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</si>
  <si>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</si>
  <si>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</si>
  <si>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</si>
  <si>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</si>
  <si>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</si>
  <si>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</si>
  <si>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</si>
  <si>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</si>
  <si>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</si>
  <si>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</si>
  <si>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</si>
  <si>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</si>
  <si>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</si>
  <si>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</si>
  <si>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</si>
  <si>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</si>
  <si>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</si>
  <si>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</si>
  <si>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</si>
  <si>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</si>
  <si>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</si>
  <si>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</si>
  <si>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</si>
  <si>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</si>
  <si>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</si>
  <si>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</si>
  <si>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</si>
  <si>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</si>
  <si>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</si>
  <si>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</si>
  <si>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</si>
  <si>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</si>
  <si>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</si>
  <si>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</si>
  <si>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</si>
  <si>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</si>
  <si>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</si>
  <si>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</si>
  <si>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</si>
  <si>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</si>
  <si>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</si>
  <si>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</si>
  <si>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</si>
  <si>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</si>
  <si>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</si>
  <si>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</si>
  <si>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</si>
  <si>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</si>
  <si>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</si>
  <si>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</si>
  <si>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</si>
  <si>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</si>
  <si>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</si>
  <si>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</si>
  <si>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</si>
  <si>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</si>
  <si>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</si>
  <si>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</si>
  <si>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</si>
  <si>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</si>
  <si>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</si>
  <si>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</si>
  <si>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</si>
  <si>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</si>
  <si>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</si>
  <si>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</si>
  <si>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</si>
  <si>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</si>
  <si>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</si>
  <si>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</si>
  <si>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</si>
  <si>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</si>
  <si>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</si>
  <si>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</si>
  <si>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</si>
  <si>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</si>
  <si>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</si>
  <si>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</si>
  <si>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</si>
  <si>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</si>
  <si>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</si>
  <si>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</si>
  <si>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</si>
  <si>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</si>
  <si>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</si>
  <si>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</si>
  <si>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</si>
  <si>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</si>
  <si>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</si>
  <si>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</si>
  <si>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</si>
  <si>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</si>
  <si>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</si>
  <si>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</si>
  <si>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</si>
  <si>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</si>
  <si>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</si>
  <si>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</si>
  <si>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</si>
  <si>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</si>
  <si>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</si>
  <si>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</si>
  <si>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</si>
  <si>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</si>
  <si>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</si>
  <si>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</si>
  <si>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</si>
  <si>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</si>
  <si>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</si>
  <si>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</si>
  <si>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</si>
  <si>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</si>
  <si>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</si>
  <si>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</si>
  <si>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</si>
  <si>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</si>
  <si>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</si>
  <si>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</si>
  <si>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</si>
  <si>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</si>
  <si>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</si>
  <si>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</si>
  <si>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</si>
  <si>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</si>
  <si>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</si>
  <si>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</si>
  <si>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</si>
  <si>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</si>
  <si>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</si>
  <si>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</si>
  <si>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</si>
  <si>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</si>
  <si>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</si>
  <si>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</si>
  <si>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</si>
  <si>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</si>
  <si>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</si>
  <si>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</si>
  <si>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</si>
  <si>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</si>
  <si>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</si>
  <si>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</si>
  <si>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</si>
  <si>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</si>
  <si>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</si>
  <si>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</si>
  <si>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</si>
  <si>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</si>
  <si>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</si>
  <si>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</si>
  <si>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</si>
  <si>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</si>
  <si>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</si>
  <si>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</si>
  <si>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</si>
  <si>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</si>
  <si>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</si>
  <si>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</si>
  <si>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</si>
  <si>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</si>
  <si>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</si>
  <si>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</si>
  <si>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</si>
  <si>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</si>
  <si>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</si>
  <si>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</si>
  <si>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</si>
  <si>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</si>
  <si>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</si>
  <si>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</si>
  <si>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</si>
  <si>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</si>
  <si>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</si>
  <si>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</si>
  <si>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</si>
  <si>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</si>
  <si>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</si>
  <si>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</si>
  <si>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</si>
  <si>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</si>
  <si>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</si>
  <si>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</si>
  <si>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</si>
  <si>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</si>
  <si>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</si>
  <si>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</si>
  <si>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</si>
  <si>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</si>
  <si>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</si>
  <si>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</si>
  <si>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</si>
  <si>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</si>
  <si>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</si>
  <si>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</si>
  <si>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</si>
  <si>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</si>
  <si>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</si>
  <si>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</si>
  <si>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</si>
  <si>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</si>
  <si>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</si>
  <si>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</si>
  <si>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</si>
  <si>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</si>
  <si>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</si>
  <si>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</si>
  <si>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</si>
  <si>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</si>
  <si>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</si>
  <si>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</si>
  <si>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</si>
  <si>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</si>
  <si>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</si>
  <si>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</si>
  <si>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</si>
  <si>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</si>
  <si>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</si>
  <si>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</si>
  <si>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</si>
  <si>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</si>
  <si>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</si>
  <si>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</si>
  <si>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</si>
  <si>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</si>
  <si>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</si>
  <si>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</si>
  <si>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</si>
  <si>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</si>
  <si>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</si>
  <si>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</si>
  <si>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</si>
  <si>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</si>
  <si>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</si>
  <si>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</si>
  <si>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</si>
  <si>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</si>
  <si>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</si>
  <si>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</si>
  <si>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</si>
  <si>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</si>
  <si>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</si>
  <si>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</si>
  <si>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</si>
  <si>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</si>
  <si>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</si>
  <si>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</si>
  <si>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</si>
  <si>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</si>
  <si>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</si>
  <si>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</si>
  <si>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</si>
  <si>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</si>
  <si>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</si>
  <si>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</si>
  <si>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</si>
  <si>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</si>
  <si>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</si>
  <si>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</si>
  <si>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</si>
  <si>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</si>
  <si>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</si>
  <si>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</si>
  <si>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</si>
  <si>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</si>
  <si>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</si>
  <si>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</si>
  <si>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</si>
  <si>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</si>
  <si>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</si>
  <si>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</si>
  <si>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</si>
  <si>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</si>
  <si>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</si>
  <si>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</si>
  <si>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</si>
  <si>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</si>
  <si>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</si>
  <si>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</si>
  <si>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</si>
  <si>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</si>
  <si>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</si>
  <si>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</si>
  <si>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</si>
  <si>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</si>
  <si>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</si>
  <si>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</si>
  <si>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</si>
  <si>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</si>
  <si>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</si>
  <si>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</si>
  <si>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</si>
  <si>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</si>
  <si>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</si>
  <si>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</si>
  <si>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</si>
  <si>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</si>
  <si>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</si>
  <si>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</si>
  <si>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</si>
  <si>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</si>
  <si>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</si>
  <si>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</si>
  <si>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</si>
  <si>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</si>
  <si>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</si>
  <si>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</si>
  <si>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</si>
  <si>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</si>
  <si>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</si>
  <si>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</si>
  <si>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</si>
  <si>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</si>
  <si>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</si>
  <si>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</si>
  <si>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</si>
  <si>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</si>
  <si>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</si>
  <si>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</si>
  <si>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</si>
  <si>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</si>
  <si>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</si>
  <si>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</si>
  <si>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</si>
  <si>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</si>
  <si>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</si>
  <si>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</si>
  <si>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</si>
  <si>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</si>
  <si>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</si>
  <si>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</si>
  <si>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</si>
  <si>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</si>
  <si>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</si>
  <si>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</si>
  <si>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</si>
  <si>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</si>
  <si>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</si>
  <si>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</si>
  <si>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</si>
  <si>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</si>
  <si>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</si>
  <si>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</si>
  <si>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</si>
  <si>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</si>
  <si>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</si>
  <si>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</si>
  <si>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</si>
  <si>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</si>
  <si>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</si>
  <si>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</si>
  <si>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</si>
  <si>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</si>
  <si>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</si>
  <si>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</si>
  <si>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</si>
  <si>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</si>
  <si>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</si>
  <si>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</si>
  <si>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</si>
  <si>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</si>
  <si>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</si>
  <si>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</si>
  <si>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</si>
  <si>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</si>
  <si>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</si>
  <si>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</si>
  <si>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</si>
  <si>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</si>
  <si>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</si>
  <si>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</si>
  <si>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</si>
  <si>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</si>
  <si>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</si>
  <si>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</si>
  <si>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</si>
  <si>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</si>
  <si>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</si>
  <si>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</si>
  <si>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</si>
  <si>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</si>
  <si>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</si>
  <si>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</si>
  <si>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</si>
  <si>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</si>
  <si>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</si>
  <si>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</si>
  <si>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</si>
  <si>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</si>
  <si>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</si>
  <si>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</si>
  <si>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</si>
  <si>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</si>
  <si>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</si>
  <si>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</si>
  <si>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</si>
  <si>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</si>
  <si>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</si>
  <si>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</si>
  <si>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</si>
  <si>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</si>
  <si>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</si>
  <si>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</si>
  <si>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</si>
  <si>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</si>
  <si>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</si>
  <si>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</si>
  <si>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</si>
  <si>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</si>
  <si>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</si>
  <si>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</si>
  <si>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</si>
  <si>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</si>
  <si>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</si>
  <si>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</si>
  <si>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</si>
  <si>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</si>
  <si>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</si>
  <si>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</si>
  <si>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</si>
  <si>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</si>
  <si>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</si>
  <si>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</si>
  <si>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</si>
  <si>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</si>
  <si>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</si>
  <si>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</si>
  <si>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</si>
  <si>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</si>
  <si>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</si>
  <si>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</si>
  <si>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</si>
  <si>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</si>
  <si>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</si>
  <si>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</si>
  <si>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</si>
  <si>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</si>
  <si>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</si>
  <si>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</si>
  <si>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</si>
  <si>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</si>
  <si>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</si>
  <si>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</si>
  <si>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</si>
  <si>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</si>
  <si>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</si>
  <si>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</si>
  <si>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</si>
  <si>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</si>
  <si>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</si>
  <si>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</si>
  <si>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</si>
  <si>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</si>
  <si>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</si>
  <si>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</si>
  <si>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</si>
  <si>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</si>
  <si>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</si>
  <si>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</si>
  <si>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</si>
  <si>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</si>
  <si>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</si>
  <si>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</si>
  <si>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</si>
  <si>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</si>
  <si>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</si>
  <si>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</si>
  <si>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</si>
  <si>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</si>
  <si>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</si>
  <si>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</si>
  <si>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</si>
  <si>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</si>
  <si>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</si>
  <si>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</si>
  <si>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</si>
  <si>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</si>
  <si>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</si>
  <si>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</si>
  <si>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</si>
  <si>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</si>
  <si>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</si>
  <si>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</si>
  <si>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</si>
  <si>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</si>
  <si>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</si>
  <si>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</si>
  <si>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</si>
  <si>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</si>
  <si>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</si>
  <si>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</si>
  <si>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</si>
  <si>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</si>
  <si>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</si>
  <si>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</si>
  <si>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</si>
  <si>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</si>
  <si>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</si>
  <si>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</si>
  <si>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</si>
  <si>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</si>
  <si>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</si>
  <si>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</si>
  <si>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</si>
  <si>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</si>
  <si>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</si>
  <si>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</si>
  <si>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</si>
  <si>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</si>
  <si>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</si>
  <si>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</si>
  <si>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</si>
  <si>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</si>
  <si>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</si>
  <si>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</si>
  <si>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</si>
  <si>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</si>
  <si>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</si>
  <si>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</si>
  <si>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</si>
  <si>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</si>
  <si>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</si>
  <si>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</si>
  <si>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</si>
  <si>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</si>
  <si>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</si>
  <si>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</si>
  <si>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</si>
  <si>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</si>
  <si>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</si>
  <si>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</si>
  <si>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</si>
  <si>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</si>
  <si>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</si>
  <si>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</si>
  <si>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</si>
  <si>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</si>
  <si>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</si>
  <si>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</si>
  <si>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</si>
  <si>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</si>
  <si>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</si>
  <si>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</si>
  <si>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</si>
  <si>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</si>
  <si>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</si>
  <si>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</si>
  <si>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</si>
  <si>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</si>
  <si>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</si>
  <si>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</si>
  <si>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</si>
  <si>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</si>
  <si>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</si>
  <si>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</si>
  <si>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</si>
  <si>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</si>
  <si>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</si>
  <si>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</si>
  <si>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</si>
  <si>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</si>
  <si>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</si>
  <si>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</si>
  <si>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</si>
  <si>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</si>
  <si>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</si>
  <si>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</si>
  <si>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</si>
  <si>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</si>
  <si>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</si>
  <si>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</si>
  <si>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</si>
  <si>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</si>
  <si>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</si>
  <si>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</si>
  <si>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</si>
  <si>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</si>
  <si>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</si>
  <si>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</si>
  <si>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</si>
  <si>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</si>
  <si>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</si>
  <si>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</si>
  <si>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</si>
  <si>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</si>
  <si>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</si>
  <si>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</si>
  <si>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</si>
  <si>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</si>
  <si>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</si>
  <si>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</si>
  <si>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</si>
  <si>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</si>
  <si>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</si>
  <si>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</si>
  <si>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</si>
  <si>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</si>
  <si>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</si>
  <si>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</si>
  <si>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</si>
  <si>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</si>
  <si>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</si>
  <si>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</si>
  <si>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</si>
  <si>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</si>
  <si>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</si>
  <si>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</si>
  <si>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</si>
  <si>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</si>
  <si>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</si>
  <si>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</si>
  <si>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</si>
  <si>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</si>
  <si>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</si>
  <si>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</si>
  <si>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</si>
  <si>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</si>
  <si>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</si>
  <si>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</si>
  <si>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</si>
  <si>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</si>
  <si>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</si>
  <si>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</si>
  <si>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</si>
  <si>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</si>
  <si>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</si>
  <si>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</si>
  <si>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</si>
  <si>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</si>
  <si>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</si>
  <si>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</si>
  <si>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</si>
  <si>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</si>
  <si>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</si>
  <si>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</si>
  <si>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</si>
  <si>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</si>
  <si>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</si>
  <si>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</si>
  <si>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</si>
  <si>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</si>
  <si>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</si>
  <si>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</si>
  <si>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</si>
  <si>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</si>
  <si>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</si>
  <si>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</si>
  <si>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</si>
  <si>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</si>
  <si>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</si>
  <si>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</si>
  <si>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</si>
  <si>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</si>
  <si>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</si>
  <si>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</si>
  <si>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</si>
  <si>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</si>
  <si>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</si>
  <si>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</si>
  <si>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</si>
  <si>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</si>
  <si>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</si>
  <si>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</si>
  <si>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</si>
  <si>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</si>
  <si>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</si>
  <si>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</si>
  <si>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</si>
  <si>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</si>
  <si>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</si>
  <si>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</si>
  <si>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</si>
  <si>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</si>
  <si>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</si>
  <si>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</si>
  <si>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</si>
  <si>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</si>
  <si>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</si>
  <si>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</si>
  <si>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</si>
  <si>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</si>
  <si>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</si>
  <si>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</si>
  <si>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</si>
  <si>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</si>
  <si>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</si>
  <si>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</si>
  <si>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</si>
  <si>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</si>
  <si>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</si>
  <si>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</si>
  <si>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</si>
  <si>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</si>
  <si>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</si>
  <si>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</si>
  <si>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</si>
  <si>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</si>
  <si>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</si>
  <si>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</si>
  <si>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</si>
  <si>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</si>
  <si>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</si>
  <si>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</si>
  <si>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</si>
  <si>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</si>
  <si>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</si>
  <si>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</si>
  <si>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</si>
  <si>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</si>
  <si>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</si>
  <si>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</si>
  <si>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</si>
  <si>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</si>
  <si>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</si>
  <si>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</si>
  <si>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</si>
  <si>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</si>
  <si>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</si>
  <si>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</si>
  <si>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</si>
  <si>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</si>
  <si>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</si>
  <si>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</si>
  <si>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</si>
  <si>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</si>
  <si>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</si>
  <si>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</si>
  <si>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</si>
  <si>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</si>
  <si>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</si>
  <si>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</si>
  <si>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</si>
  <si>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</si>
  <si>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</si>
  <si>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</si>
  <si>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</si>
  <si>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</si>
  <si>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</si>
  <si>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</si>
  <si>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</si>
  <si>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</si>
  <si>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</si>
  <si>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</si>
  <si>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</si>
  <si>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</si>
  <si>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</si>
  <si>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</si>
  <si>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</si>
  <si>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</si>
  <si>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</si>
  <si>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</si>
  <si>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</si>
  <si>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</si>
  <si>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</si>
  <si>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</si>
  <si>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</si>
  <si>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</si>
  <si>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</si>
  <si>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</si>
  <si>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</si>
  <si>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</si>
  <si>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</si>
  <si>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</si>
  <si>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</si>
  <si>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</si>
  <si>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</si>
  <si>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</si>
  <si>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</si>
  <si>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</si>
  <si>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</si>
  <si>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</si>
  <si>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</si>
  <si>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</si>
  <si>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</si>
  <si>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</si>
  <si>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</si>
  <si>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</si>
  <si>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</si>
  <si>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</si>
  <si>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</si>
  <si>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</si>
  <si>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</si>
  <si>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</si>
  <si>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</si>
  <si>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</si>
  <si>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</si>
  <si>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</si>
  <si>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</si>
  <si>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</si>
  <si>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</si>
  <si>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</si>
  <si>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</si>
  <si>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</si>
  <si>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</si>
  <si>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</si>
  <si>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</si>
  <si>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</si>
  <si>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</si>
  <si>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</si>
  <si>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</si>
  <si>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</si>
  <si>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</si>
  <si>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</si>
  <si>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</si>
  <si>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</si>
  <si>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</si>
  <si>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</si>
  <si>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</si>
  <si>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</si>
  <si>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</si>
  <si>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</si>
  <si>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</si>
  <si>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</si>
  <si>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</si>
  <si>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</si>
  <si>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</si>
  <si>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</si>
  <si>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</si>
  <si>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</si>
  <si>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</si>
  <si>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</si>
  <si>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</si>
  <si>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</si>
  <si>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</si>
  <si>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</si>
  <si>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</si>
  <si>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</si>
  <si>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</si>
  <si>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</si>
  <si>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</si>
  <si>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</si>
  <si>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</si>
  <si>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</si>
  <si>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</si>
  <si>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</si>
  <si>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</si>
  <si>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</si>
  <si>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</si>
  <si>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</si>
  <si>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</si>
  <si>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</si>
  <si>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</si>
  <si>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</si>
  <si>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</si>
  <si>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</si>
  <si>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</si>
  <si>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</si>
  <si>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</si>
  <si>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</si>
  <si>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</si>
  <si>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</si>
  <si>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</si>
  <si>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</si>
  <si>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</si>
  <si>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</si>
  <si>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</si>
  <si>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</si>
  <si>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</si>
  <si>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</si>
  <si>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</si>
  <si>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</si>
  <si>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</si>
  <si>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</si>
  <si>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</si>
  <si>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</si>
  <si>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</si>
  <si>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</si>
  <si>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</si>
  <si>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</si>
  <si>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</si>
  <si>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</si>
  <si>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</si>
  <si>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</si>
  <si>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</si>
  <si>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</si>
  <si>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</si>
  <si>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</si>
  <si>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</si>
  <si>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</si>
  <si>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</si>
  <si>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</si>
  <si>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</si>
  <si>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</si>
  <si>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</si>
  <si>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</si>
  <si>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</si>
  <si>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</si>
  <si>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</si>
  <si>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</si>
  <si>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</si>
  <si>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</si>
  <si>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</si>
  <si>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</si>
  <si>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</si>
  <si>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</si>
  <si>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</si>
  <si>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</si>
  <si>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</si>
  <si>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</si>
  <si>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</si>
  <si>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</si>
  <si>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</si>
  <si>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</si>
  <si>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</si>
  <si>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</si>
  <si>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</si>
  <si>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</si>
  <si>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</si>
  <si>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</si>
  <si>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</si>
  <si>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</si>
  <si>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</si>
  <si>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</si>
  <si>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</si>
  <si>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</si>
  <si>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</si>
  <si>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</si>
  <si>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</si>
  <si>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</si>
  <si>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</si>
  <si>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</si>
  <si>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</si>
  <si>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</si>
  <si>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</si>
  <si>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</si>
  <si>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</si>
  <si>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</si>
  <si>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</si>
  <si>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</si>
  <si>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</si>
  <si>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</si>
  <si>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</si>
  <si>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</si>
  <si>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</si>
  <si>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</si>
  <si>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</si>
  <si>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</si>
  <si>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</si>
  <si>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</si>
  <si>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</si>
  <si>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</si>
  <si>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</si>
  <si>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</si>
  <si>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</si>
  <si>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</si>
  <si>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</si>
  <si>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</si>
  <si>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</si>
  <si>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</si>
  <si>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</si>
  <si>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</si>
  <si>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</si>
  <si>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</si>
  <si>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</si>
  <si>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</si>
  <si>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</si>
  <si>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</si>
  <si>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</si>
  <si>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</si>
  <si>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</si>
  <si>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</si>
  <si>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</si>
  <si>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</si>
  <si>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</si>
  <si>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</si>
  <si>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</si>
  <si>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</si>
  <si>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</si>
  <si>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</si>
  <si>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</si>
  <si>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</si>
  <si>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</si>
  <si>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</si>
  <si>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</si>
  <si>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</si>
  <si>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</si>
  <si>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</si>
  <si>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</si>
  <si>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</si>
  <si>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</si>
  <si>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</si>
  <si>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</si>
  <si>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</si>
  <si>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</si>
  <si>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</si>
  <si>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</si>
  <si>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</si>
  <si>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</si>
  <si>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</si>
  <si>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</si>
  <si>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</si>
  <si>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</si>
  <si>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</si>
  <si>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</si>
  <si>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</si>
  <si>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</si>
  <si>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</si>
  <si>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</si>
  <si>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</si>
  <si>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</si>
  <si>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</si>
  <si>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</si>
  <si>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</si>
  <si>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</si>
  <si>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</si>
  <si>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</si>
  <si>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</si>
  <si>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</si>
  <si>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</si>
  <si>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</si>
  <si>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</si>
  <si>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</si>
  <si>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</si>
  <si>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</si>
  <si>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</si>
  <si>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</si>
  <si>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</si>
  <si>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</si>
  <si>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</si>
  <si>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</si>
  <si>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</si>
  <si>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</si>
  <si>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</si>
  <si>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</si>
  <si>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</si>
  <si>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</si>
  <si>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</si>
  <si>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</si>
  <si>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</si>
  <si>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</si>
  <si>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</si>
  <si>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</si>
  <si>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</si>
  <si>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</si>
  <si>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</si>
  <si>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</si>
  <si>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</si>
  <si>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</si>
  <si>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</si>
  <si>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</si>
  <si>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</si>
  <si>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</si>
  <si>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</si>
  <si>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</si>
  <si>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</si>
  <si>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</si>
  <si>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</si>
  <si>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</si>
  <si>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</si>
  <si>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</si>
  <si>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</si>
  <si>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</si>
  <si>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</si>
  <si>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</si>
  <si>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</si>
  <si>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</si>
  <si>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</si>
  <si>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</si>
  <si>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</si>
  <si>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</si>
  <si>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</si>
  <si>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</si>
  <si>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</si>
  <si>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</si>
  <si>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</si>
  <si>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</si>
  <si>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</si>
  <si>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</si>
  <si>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</si>
  <si>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</si>
  <si>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</si>
  <si>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</si>
  <si>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</si>
  <si>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</si>
  <si>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</si>
  <si>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</si>
  <si>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</si>
  <si>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</si>
  <si>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</si>
  <si>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</si>
  <si>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</si>
  <si>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</si>
  <si>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</si>
  <si>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</si>
  <si>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</si>
  <si>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</si>
  <si>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</si>
  <si>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</si>
  <si>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</si>
  <si>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</si>
  <si>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</si>
  <si>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</si>
  <si>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</si>
  <si>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</si>
  <si>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</si>
  <si>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</si>
  <si>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</si>
  <si>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</si>
  <si>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</si>
  <si>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</si>
  <si>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</si>
  <si>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</si>
  <si>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</si>
  <si>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</si>
  <si>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</si>
  <si>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</si>
  <si>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</si>
  <si>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</si>
  <si>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</si>
  <si>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</si>
  <si>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</si>
  <si>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</si>
  <si>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</si>
  <si>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</si>
  <si>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</si>
  <si>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</si>
  <si>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</si>
  <si>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</si>
  <si>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</si>
  <si>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</si>
  <si>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</si>
  <si>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</si>
  <si>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</si>
  <si>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</si>
  <si>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</si>
  <si>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</si>
  <si>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</si>
  <si>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</si>
  <si>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</si>
  <si>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</si>
  <si>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</si>
  <si>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</si>
  <si>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</si>
  <si>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</si>
  <si>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</si>
  <si>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</si>
  <si>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</si>
  <si>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</si>
  <si>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</si>
  <si>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</si>
  <si>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</si>
  <si>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</si>
  <si>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</si>
  <si>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</si>
  <si>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</si>
  <si>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</si>
  <si>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</si>
  <si>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</si>
  <si>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</si>
  <si>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</si>
  <si>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</si>
  <si>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</si>
  <si>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</si>
  <si>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</si>
  <si>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</si>
  <si>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</si>
  <si>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</si>
  <si>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</si>
  <si>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</si>
  <si>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</si>
  <si>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</si>
  <si>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</si>
  <si>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</si>
  <si>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</si>
  <si>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</si>
  <si>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</si>
  <si>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</si>
  <si>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</si>
  <si>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</si>
  <si>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</si>
  <si>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</si>
  <si>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</si>
  <si>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</si>
  <si>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</si>
  <si>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</si>
  <si>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</si>
  <si>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</si>
  <si>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</si>
  <si>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</si>
  <si>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</si>
  <si>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</si>
  <si>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</si>
  <si>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</si>
  <si>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</si>
  <si>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</si>
  <si>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</si>
  <si>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</si>
  <si>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</si>
  <si>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</si>
  <si>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</si>
  <si>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</si>
  <si>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</si>
  <si>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</si>
  <si>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</si>
  <si>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</si>
  <si>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</si>
  <si>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</si>
  <si>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</si>
  <si>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</si>
  <si>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</si>
  <si>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</si>
  <si>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</si>
  <si>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</si>
  <si>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</si>
  <si>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</si>
  <si>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</si>
  <si>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</si>
  <si>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</si>
  <si>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</si>
  <si>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</si>
  <si>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</si>
  <si>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</si>
  <si>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</si>
  <si>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</si>
  <si>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</si>
  <si>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</si>
  <si>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</si>
  <si>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</si>
  <si>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</si>
  <si>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</si>
  <si>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</si>
  <si>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</si>
  <si>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</si>
  <si>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</si>
  <si>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</si>
  <si>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</si>
  <si>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</si>
  <si>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</si>
  <si>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</si>
  <si>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</si>
  <si>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</si>
  <si>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</si>
  <si>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</si>
  <si>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</si>
  <si>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</si>
  <si>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</si>
  <si>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</si>
  <si>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</si>
  <si>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</si>
  <si>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</si>
  <si>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</si>
  <si>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</si>
  <si>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</si>
  <si>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</si>
  <si>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</si>
  <si>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</si>
  <si>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</si>
  <si>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</si>
  <si>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</si>
  <si>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</si>
  <si>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</si>
  <si>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</si>
  <si>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</si>
  <si>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</si>
  <si>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</si>
  <si>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</si>
  <si>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</si>
  <si>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</si>
  <si>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</si>
  <si>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</si>
  <si>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</si>
  <si>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</si>
  <si>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</si>
  <si>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</si>
  <si>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</si>
  <si>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</si>
  <si>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</si>
  <si>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</si>
  <si>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</si>
  <si>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</si>
  <si>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</si>
  <si>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</si>
  <si>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</si>
  <si>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</si>
  <si>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</si>
  <si>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</si>
  <si>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</si>
  <si>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</si>
  <si>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</si>
  <si>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</si>
  <si>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</si>
  <si>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</si>
  <si>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</si>
  <si>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</si>
  <si>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</si>
  <si>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</si>
  <si>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</si>
  <si>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</si>
  <si>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</si>
  <si>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</si>
  <si>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</si>
  <si>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</si>
  <si>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</si>
  <si>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</si>
  <si>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</si>
  <si>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</si>
  <si>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</si>
  <si>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</si>
  <si>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</si>
  <si>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</si>
  <si>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</si>
  <si>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</si>
  <si>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</si>
  <si>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</si>
  <si>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</si>
  <si>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</si>
  <si>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</si>
  <si>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</si>
  <si>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</si>
  <si>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</si>
  <si>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</si>
  <si>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</si>
  <si>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</si>
  <si>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</si>
  <si>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</si>
  <si>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</si>
  <si>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</si>
  <si>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</si>
  <si>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</si>
  <si>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</si>
  <si>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</si>
  <si>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</si>
  <si>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</si>
  <si>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</si>
  <si>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</si>
  <si>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</si>
  <si>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</si>
  <si>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</si>
  <si>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</si>
  <si>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</si>
  <si>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</si>
  <si>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</si>
  <si>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</si>
  <si>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</si>
  <si>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</si>
  <si>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</si>
  <si>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</si>
  <si>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</si>
  <si>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</si>
  <si>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</si>
  <si>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</si>
  <si>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</si>
  <si>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</si>
  <si>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</si>
  <si>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</si>
  <si>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</si>
  <si>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</si>
  <si>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</si>
  <si>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</si>
  <si>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</si>
  <si>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</si>
  <si>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</si>
  <si>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</si>
  <si>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</si>
  <si>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</si>
  <si>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</si>
  <si>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</si>
  <si>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</si>
  <si>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</si>
  <si>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</si>
  <si>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</si>
  <si>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</si>
  <si>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</si>
  <si>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</si>
  <si>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</si>
  <si>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</si>
  <si>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</si>
  <si>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</si>
  <si>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</si>
  <si>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</si>
  <si>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</si>
  <si>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</si>
  <si>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</si>
  <si>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</si>
  <si>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</si>
  <si>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</si>
  <si>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</si>
  <si>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</si>
  <si>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</si>
  <si>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</si>
  <si>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</si>
  <si>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</si>
  <si>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</si>
  <si>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</si>
  <si>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</si>
  <si>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</si>
  <si>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</si>
  <si>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</si>
  <si>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</si>
  <si>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</si>
  <si>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</si>
  <si>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</si>
  <si>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</si>
  <si>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</si>
  <si>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</si>
  <si>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</si>
  <si>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</si>
  <si>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</si>
  <si>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</si>
  <si>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</si>
  <si>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</si>
  <si>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</si>
  <si>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</si>
  <si>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</si>
  <si>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</si>
  <si>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</si>
  <si>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</si>
  <si>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</si>
  <si>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</si>
  <si>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</si>
  <si>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</si>
  <si>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</si>
  <si>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</si>
  <si>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</si>
  <si>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</si>
  <si>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</si>
  <si>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</si>
  <si>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</si>
  <si>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</si>
  <si>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</si>
  <si>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</si>
  <si>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</si>
  <si>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</si>
  <si>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</si>
  <si>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</si>
  <si>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</si>
  <si>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</si>
  <si>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</si>
  <si>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</si>
  <si>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</si>
  <si>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</si>
  <si>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</si>
  <si>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</si>
  <si>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</si>
  <si>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</si>
  <si>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</si>
  <si>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</si>
  <si>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</si>
  <si>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</si>
  <si>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</si>
  <si>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</si>
  <si>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</si>
  <si>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</si>
  <si>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</si>
  <si>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</si>
  <si>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</si>
  <si>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</si>
  <si>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</si>
  <si>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</si>
  <si>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</si>
  <si>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</si>
  <si>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</si>
  <si>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</si>
  <si>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</si>
  <si>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</si>
  <si>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</si>
  <si>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</si>
  <si>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</si>
  <si>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</si>
  <si>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</si>
  <si>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</si>
  <si>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</si>
  <si>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</si>
  <si>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</si>
  <si>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</si>
  <si>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</si>
  <si>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</si>
  <si>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</si>
  <si>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</si>
  <si>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</si>
  <si>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</si>
  <si>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</si>
  <si>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</si>
  <si>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</si>
  <si>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</si>
  <si>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</si>
  <si>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</si>
  <si>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</si>
  <si>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</si>
  <si>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</si>
  <si>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</si>
  <si>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</si>
  <si>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</si>
  <si>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</si>
  <si>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</si>
  <si>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</si>
  <si>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</si>
  <si>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</si>
  <si>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</si>
  <si>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</si>
  <si>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</si>
  <si>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</si>
  <si>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</si>
  <si>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</si>
  <si>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</si>
  <si>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</si>
  <si>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</si>
  <si>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</si>
  <si>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</si>
  <si>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</si>
  <si>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</si>
  <si>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</si>
  <si>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</si>
  <si>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</si>
  <si>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</si>
  <si>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</si>
  <si>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</si>
  <si>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</si>
  <si>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</si>
  <si>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</si>
  <si>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</si>
  <si>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</si>
  <si>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</si>
  <si>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</si>
  <si>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</si>
  <si>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</si>
  <si>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</si>
  <si>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</si>
  <si>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</si>
  <si>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</si>
  <si>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</si>
  <si>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</si>
  <si>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</si>
  <si>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</si>
  <si>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</si>
  <si>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</si>
  <si>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</si>
  <si>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</si>
  <si>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</si>
  <si>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</si>
  <si>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</si>
  <si>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</si>
  <si>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</si>
  <si>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</si>
  <si>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</si>
  <si>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</si>
  <si>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</si>
  <si>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</si>
  <si>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</si>
  <si>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</si>
  <si>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</si>
  <si>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</si>
  <si>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</si>
  <si>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</si>
  <si>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</si>
  <si>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</si>
  <si>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</si>
  <si>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</si>
  <si>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</si>
  <si>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</si>
  <si>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</si>
  <si>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</si>
  <si>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</si>
  <si>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</si>
  <si>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</si>
  <si>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</si>
  <si>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</si>
  <si>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</si>
  <si>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</si>
  <si>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</si>
  <si>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</si>
  <si>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</si>
  <si>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</si>
  <si>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</si>
  <si>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</si>
  <si>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</si>
  <si>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</si>
  <si>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</si>
  <si>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</si>
  <si>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</si>
  <si>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</si>
  <si>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</si>
  <si>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</si>
  <si>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</si>
  <si>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</si>
  <si>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</si>
  <si>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</si>
  <si>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</si>
  <si>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</si>
  <si>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</si>
  <si>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</si>
  <si>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</si>
  <si>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</si>
  <si>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</si>
  <si>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</si>
  <si>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</si>
  <si>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</si>
  <si>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</si>
  <si>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</si>
  <si>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</si>
  <si>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</si>
  <si>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</si>
  <si>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</si>
  <si>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</si>
  <si>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</si>
  <si>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</si>
  <si>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</si>
  <si>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</si>
  <si>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</si>
  <si>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</si>
  <si>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</si>
  <si>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</si>
  <si>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</si>
  <si>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</si>
  <si>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</si>
  <si>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</si>
  <si>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</si>
  <si>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</si>
  <si>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</si>
  <si>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</si>
  <si>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</si>
  <si>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</si>
  <si>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</si>
  <si>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</si>
  <si>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</si>
  <si>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</si>
  <si>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</si>
  <si>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</si>
  <si>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</si>
  <si>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</si>
  <si>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</si>
  <si>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</si>
  <si>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</si>
  <si>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</si>
  <si>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</si>
  <si>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</si>
  <si>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</si>
  <si>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</si>
  <si>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</si>
  <si>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</si>
  <si>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</si>
  <si>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</si>
  <si>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</si>
  <si>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</si>
  <si>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</si>
  <si>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</si>
  <si>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</si>
  <si>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</si>
  <si>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</si>
  <si>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</si>
  <si>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</si>
  <si>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</si>
  <si>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</si>
  <si>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</si>
  <si>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</si>
  <si>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</si>
  <si>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</si>
  <si>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</si>
  <si>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</si>
  <si>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</si>
  <si>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</si>
  <si>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</si>
  <si>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</si>
  <si>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</si>
  <si>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</si>
  <si>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</si>
  <si>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</si>
  <si>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</si>
  <si>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</si>
  <si>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</si>
  <si>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</si>
  <si>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</si>
  <si>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</si>
  <si>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</si>
  <si>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</si>
  <si>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</si>
  <si>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</si>
  <si>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</si>
  <si>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</si>
  <si>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</si>
  <si>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</si>
  <si>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</si>
  <si>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</si>
  <si>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</si>
  <si>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</si>
  <si>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</si>
  <si>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</si>
  <si>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</si>
  <si>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</si>
  <si>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</si>
  <si>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</si>
  <si>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</si>
  <si>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</si>
  <si>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</si>
  <si>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</si>
  <si>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</si>
  <si>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</si>
  <si>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</si>
  <si>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</si>
  <si>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</si>
  <si>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</si>
  <si>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</si>
  <si>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</si>
  <si>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</si>
  <si>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</si>
  <si>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</si>
  <si>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</si>
  <si>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</si>
  <si>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</si>
  <si>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</si>
  <si>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</si>
  <si>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</si>
  <si>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</si>
  <si>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</si>
  <si>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</si>
  <si>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</si>
  <si>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</si>
  <si>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</si>
  <si>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</si>
  <si>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</si>
  <si>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</si>
  <si>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</si>
  <si>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</si>
  <si>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</si>
  <si>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</si>
  <si>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</si>
  <si>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</si>
  <si>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</si>
  <si>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</si>
  <si>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</si>
  <si>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</si>
  <si>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</si>
  <si>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</si>
  <si>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</si>
  <si>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</si>
  <si>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</si>
  <si>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</si>
  <si>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</si>
  <si>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</si>
  <si>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</si>
  <si>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</si>
  <si>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</si>
  <si>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</si>
  <si>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</si>
  <si>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</si>
  <si>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</si>
  <si>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</si>
  <si>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</si>
  <si>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</si>
  <si>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</si>
  <si>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</si>
  <si>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</si>
  <si>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</si>
  <si>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</si>
  <si>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</si>
  <si>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</si>
  <si>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</si>
  <si>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</si>
  <si>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</si>
  <si>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</si>
  <si>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</si>
  <si>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</si>
  <si>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</si>
  <si>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</si>
  <si>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</si>
  <si>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</si>
  <si>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</si>
  <si>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</si>
  <si>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</si>
  <si>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</si>
  <si>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</si>
  <si>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</si>
  <si>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</si>
  <si>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</si>
  <si>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</si>
  <si>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</si>
  <si>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</si>
  <si>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</si>
  <si>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</si>
  <si>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</si>
  <si>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</si>
  <si>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</si>
  <si>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</si>
  <si>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</si>
  <si>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</si>
  <si>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</si>
  <si>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</si>
  <si>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</si>
  <si>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</si>
  <si>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</si>
  <si>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</si>
  <si>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</si>
  <si>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</si>
  <si>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</si>
  <si>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</si>
  <si>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</si>
  <si>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</si>
  <si>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</si>
  <si>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</si>
  <si>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</si>
  <si>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</si>
  <si>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</si>
  <si>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</si>
  <si>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</si>
  <si>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</si>
  <si>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</si>
  <si>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</si>
  <si>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</si>
  <si>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</si>
  <si>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</si>
  <si>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</si>
  <si>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</si>
  <si>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</si>
  <si>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</si>
  <si>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</si>
  <si>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</si>
  <si>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</si>
  <si>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</si>
  <si>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</si>
  <si>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</si>
  <si>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</si>
  <si>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</si>
  <si>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</si>
  <si>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</si>
  <si>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</si>
  <si>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</si>
  <si>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</si>
  <si>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</si>
  <si>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</si>
  <si>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</si>
  <si>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</si>
  <si>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</si>
  <si>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</si>
  <si>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</si>
  <si>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</si>
  <si>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</si>
  <si>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</si>
  <si>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</si>
  <si>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</si>
  <si>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</si>
  <si>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</si>
  <si>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</si>
  <si>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</si>
  <si>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</si>
  <si>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</si>
  <si>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</si>
  <si>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</si>
  <si>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</si>
  <si>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</si>
  <si>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</si>
  <si>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</si>
  <si>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</si>
  <si>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</si>
  <si>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</si>
  <si>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</si>
  <si>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</si>
  <si>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</si>
  <si>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</si>
  <si>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</si>
  <si>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</si>
  <si>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</si>
  <si>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</si>
  <si>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</si>
  <si>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</si>
  <si>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</si>
  <si>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</si>
  <si>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</si>
  <si>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</si>
  <si>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</si>
  <si>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</si>
  <si>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</si>
  <si>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</si>
  <si>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</si>
  <si>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</si>
  <si>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</si>
  <si>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</si>
  <si>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</si>
  <si>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</si>
  <si>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</si>
  <si>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</si>
  <si>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</si>
  <si>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</si>
  <si>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</si>
  <si>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</si>
  <si>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</si>
  <si>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</si>
  <si>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</si>
  <si>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</si>
  <si>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</si>
  <si>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</si>
  <si>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</si>
  <si>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</si>
  <si>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</si>
  <si>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</si>
  <si>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</si>
  <si>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</si>
  <si>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</si>
  <si>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</si>
  <si>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</si>
  <si>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</si>
  <si>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</si>
  <si>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</si>
  <si>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</si>
  <si>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</si>
  <si>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</si>
  <si>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</si>
  <si>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</si>
  <si>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</si>
  <si>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</si>
  <si>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</si>
  <si>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</si>
  <si>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</si>
  <si>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</si>
  <si>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</si>
  <si>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</si>
  <si>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</si>
  <si>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</si>
  <si>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</si>
  <si>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</si>
  <si>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</si>
  <si>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</si>
  <si>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</si>
  <si>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</si>
  <si>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</si>
  <si>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</si>
  <si>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</si>
  <si>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</si>
  <si>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</si>
  <si>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</si>
  <si>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</si>
  <si>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</si>
  <si>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</si>
  <si>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</si>
  <si>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</si>
  <si>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</si>
  <si>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</si>
  <si>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</si>
  <si>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</si>
  <si>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</si>
  <si>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</si>
  <si>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</si>
  <si>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</si>
  <si>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</si>
  <si>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</si>
  <si>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</si>
  <si>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</si>
  <si>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</si>
  <si>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</si>
  <si>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</si>
  <si>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</si>
  <si>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</si>
  <si>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</si>
  <si>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</si>
  <si>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</si>
  <si>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</si>
  <si>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</si>
  <si>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</si>
  <si>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</si>
  <si>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</si>
  <si>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</si>
  <si>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</si>
  <si>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</si>
  <si>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</si>
  <si>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</si>
  <si>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</si>
  <si>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</si>
  <si>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</si>
  <si>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</si>
  <si>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</si>
  <si>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</si>
  <si>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</si>
  <si>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</si>
  <si>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</si>
  <si>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</si>
  <si>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</si>
  <si>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</si>
  <si>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</si>
  <si>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</si>
  <si>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</si>
  <si>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</si>
  <si>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</si>
  <si>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</si>
  <si>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</si>
  <si>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</si>
  <si>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</si>
  <si>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</si>
  <si>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</si>
  <si>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</si>
  <si>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</si>
  <si>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</si>
  <si>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</si>
  <si>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</si>
  <si>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</si>
  <si>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</si>
  <si>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</si>
  <si>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</si>
  <si>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</si>
  <si>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</si>
  <si>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</si>
  <si>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</si>
  <si>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</si>
  <si>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</si>
  <si>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</si>
  <si>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</si>
  <si>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</si>
  <si>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</si>
  <si>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</si>
  <si>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</si>
  <si>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</si>
  <si>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</si>
  <si>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</si>
  <si>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</si>
  <si>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</si>
  <si>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</si>
  <si>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</si>
  <si>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</si>
  <si>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</si>
  <si>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</si>
  <si>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</si>
  <si>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</si>
  <si>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</si>
  <si>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</si>
  <si>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</si>
  <si>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</si>
  <si>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</si>
  <si>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</si>
  <si>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</si>
  <si>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</si>
  <si>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</si>
  <si>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</si>
  <si>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</si>
  <si>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</si>
  <si>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</si>
  <si>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</si>
  <si>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</si>
  <si>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</si>
  <si>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</si>
  <si>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</si>
  <si>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</si>
  <si>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</si>
  <si>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</si>
  <si>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</si>
  <si>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</si>
  <si>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</si>
  <si>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</si>
  <si>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</si>
  <si>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</si>
  <si>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</si>
  <si>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</si>
  <si>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</si>
  <si>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</si>
  <si>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</si>
  <si>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</si>
  <si>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</si>
  <si>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</si>
  <si>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</si>
  <si>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</si>
  <si>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</si>
  <si>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</si>
  <si>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</si>
  <si>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</si>
  <si>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</si>
  <si>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</si>
  <si>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</si>
  <si>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</si>
  <si>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</si>
  <si>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</si>
  <si>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</si>
  <si>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</si>
  <si>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</si>
  <si>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</si>
  <si>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</si>
  <si>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</si>
  <si>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</si>
  <si>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</si>
  <si>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</si>
  <si>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</si>
  <si>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</si>
  <si>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</si>
  <si>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</si>
  <si>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</si>
  <si>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</si>
  <si>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</si>
  <si>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</si>
  <si>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</si>
  <si>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</si>
  <si>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</si>
  <si>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</si>
  <si>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</si>
  <si>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</si>
  <si>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</si>
  <si>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</si>
  <si>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</si>
  <si>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</si>
  <si>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</si>
  <si>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</si>
  <si>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</si>
  <si>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</si>
  <si>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</si>
  <si>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</si>
  <si>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</si>
  <si>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</si>
  <si>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</si>
  <si>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</si>
  <si>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</si>
  <si>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</si>
  <si>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</si>
  <si>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</si>
  <si>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</si>
  <si>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</si>
  <si>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</si>
  <si>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</si>
  <si>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</si>
  <si>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</si>
  <si>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</si>
  <si>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</si>
  <si>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</si>
  <si>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</si>
  <si>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</si>
  <si>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</si>
  <si>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</si>
  <si>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</si>
  <si>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</si>
  <si>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</si>
  <si>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</si>
  <si>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</si>
  <si>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</si>
  <si>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</si>
  <si>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</si>
  <si>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</si>
  <si>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</si>
  <si>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</si>
  <si>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</si>
  <si>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</si>
  <si>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</si>
  <si>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</si>
  <si>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</si>
  <si>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</si>
  <si>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</si>
  <si>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</si>
  <si>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</si>
  <si>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</si>
  <si>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</si>
  <si>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</si>
  <si>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</si>
  <si>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</si>
  <si>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</si>
  <si>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</si>
  <si>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</si>
  <si>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</si>
  <si>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</si>
  <si>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</si>
  <si>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</si>
  <si>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</si>
  <si>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</si>
  <si>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</si>
  <si>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</si>
  <si>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</si>
  <si>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</si>
  <si>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</si>
  <si>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</si>
  <si>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</si>
  <si>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</si>
  <si>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</si>
  <si>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</si>
  <si>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</si>
  <si>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</si>
  <si>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</si>
  <si>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</si>
  <si>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</si>
  <si>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</si>
  <si>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</si>
  <si>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</si>
  <si>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</si>
  <si>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</si>
  <si>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</si>
  <si>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</si>
  <si>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</si>
  <si>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</si>
  <si>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</si>
  <si>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</si>
  <si>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</si>
  <si>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</si>
  <si>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</si>
  <si>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</si>
  <si>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</si>
  <si>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</si>
  <si>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</si>
  <si>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</si>
  <si>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</si>
  <si>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</si>
  <si>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</si>
  <si>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</si>
  <si>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</si>
  <si>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</si>
  <si>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</si>
  <si>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</si>
  <si>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</si>
  <si>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</si>
  <si>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</si>
  <si>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</si>
  <si>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</si>
  <si>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</si>
  <si>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</si>
  <si>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</si>
  <si>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</si>
  <si>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</si>
  <si>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</si>
  <si>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</si>
  <si>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</si>
  <si>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</si>
  <si>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</si>
  <si>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</si>
  <si>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</si>
  <si>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</si>
  <si>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</si>
  <si>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</si>
  <si>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</si>
  <si>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</si>
  <si>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</si>
  <si>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</si>
  <si>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</si>
  <si>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</si>
  <si>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</si>
  <si>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</si>
  <si>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</si>
  <si>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</si>
  <si>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</si>
  <si>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</si>
  <si>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</si>
  <si>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</si>
  <si>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</si>
  <si>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</si>
  <si>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</si>
  <si>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</si>
  <si>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</si>
  <si>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</si>
  <si>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</si>
  <si>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</si>
  <si>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</si>
  <si>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</si>
  <si>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</si>
  <si>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</si>
  <si>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</si>
  <si>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</si>
  <si>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</si>
  <si>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</si>
  <si>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</si>
  <si>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</si>
  <si>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</si>
  <si>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</si>
  <si>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</si>
  <si>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</si>
  <si>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</si>
  <si>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</si>
  <si>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</si>
  <si>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</si>
  <si>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</si>
  <si>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</si>
  <si>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</si>
  <si>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</si>
  <si>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</si>
  <si>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</si>
  <si>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</si>
  <si>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</si>
  <si>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</si>
  <si>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</si>
  <si>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</si>
  <si>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</si>
  <si>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</si>
  <si>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</si>
  <si>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</si>
  <si>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</si>
  <si>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</si>
  <si>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</si>
  <si>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</si>
  <si>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</si>
  <si>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</si>
  <si>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</si>
  <si>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</si>
  <si>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</si>
  <si>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</si>
  <si>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</si>
  <si>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</si>
  <si>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</si>
  <si>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</si>
  <si>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</si>
  <si>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</si>
  <si>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</si>
  <si>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</si>
  <si>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</si>
  <si>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</si>
  <si>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</si>
  <si>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</si>
  <si>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</si>
  <si>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</si>
  <si>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</si>
  <si>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</si>
  <si>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</si>
  <si>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</si>
  <si>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</si>
  <si>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</si>
  <si>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</si>
  <si>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</si>
  <si>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</si>
  <si>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</si>
  <si>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</si>
  <si>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</si>
  <si>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</si>
  <si>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</si>
  <si>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</si>
  <si>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</si>
  <si>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</si>
  <si>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</si>
  <si>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</si>
  <si>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</si>
  <si>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</si>
  <si>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</si>
  <si>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</si>
  <si>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</si>
  <si>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</si>
  <si>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</si>
  <si>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</si>
  <si>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</si>
  <si>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</si>
  <si>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</si>
  <si>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</si>
  <si>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</si>
  <si>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</si>
  <si>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</si>
  <si>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</si>
  <si>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</si>
  <si>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</si>
  <si>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</si>
  <si>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</si>
  <si>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</si>
  <si>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</si>
  <si>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</si>
  <si>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</si>
  <si>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</si>
  <si>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</si>
  <si>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</si>
  <si>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</si>
  <si>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</si>
  <si>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</si>
  <si>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</si>
  <si>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</si>
  <si>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</si>
  <si>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</si>
  <si>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</si>
  <si>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</si>
  <si>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</si>
  <si>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</si>
  <si>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</si>
  <si>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</si>
  <si>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</si>
  <si>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</si>
  <si>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</si>
  <si>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</si>
  <si>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</si>
  <si>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</si>
  <si>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</si>
  <si>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</si>
  <si>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</si>
  <si>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</si>
  <si>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</si>
  <si>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</si>
  <si>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</si>
  <si>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</si>
  <si>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</si>
  <si>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</si>
  <si>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</si>
  <si>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</si>
  <si>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</si>
  <si>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</si>
  <si>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</si>
  <si>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</si>
  <si>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</si>
  <si>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</si>
  <si>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</si>
  <si>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</si>
  <si>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</si>
  <si>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</si>
  <si>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</si>
  <si>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</si>
  <si>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</si>
  <si>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</si>
  <si>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</si>
  <si>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</si>
  <si>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</si>
  <si>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</si>
  <si>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</si>
  <si>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</si>
  <si>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</si>
  <si>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</si>
  <si>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</si>
  <si>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</si>
  <si>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</si>
  <si>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</si>
  <si>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</si>
  <si>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</si>
  <si>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</si>
  <si>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</si>
  <si>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</si>
  <si>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</si>
  <si>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</si>
  <si>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</si>
  <si>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</si>
  <si>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</si>
  <si>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</si>
  <si>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</si>
  <si>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</si>
  <si>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</si>
  <si>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</si>
  <si>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</si>
  <si>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</si>
  <si>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</si>
  <si>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</si>
  <si>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</si>
  <si>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</si>
  <si>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</si>
  <si>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</si>
  <si>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</si>
  <si>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</si>
  <si>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</si>
  <si>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</si>
  <si>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</si>
  <si>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</si>
  <si>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</si>
  <si>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</si>
  <si>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</si>
  <si>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</si>
  <si>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</si>
  <si>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</si>
  <si>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</si>
  <si>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</si>
  <si>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</si>
  <si>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</si>
  <si>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</si>
  <si>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</si>
  <si>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</si>
  <si>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</si>
  <si>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</si>
  <si>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</si>
  <si>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</si>
  <si>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</si>
  <si>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</si>
  <si>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</si>
  <si>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</si>
  <si>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</si>
  <si>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</si>
  <si>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</si>
  <si>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</si>
  <si>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</si>
  <si>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</si>
  <si>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</si>
  <si>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</si>
  <si>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</si>
  <si>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</si>
  <si>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</si>
  <si>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</si>
  <si>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</si>
  <si>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</si>
  <si>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</si>
  <si>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</si>
  <si>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</si>
  <si>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</si>
  <si>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</si>
  <si>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</si>
  <si>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</si>
  <si>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</si>
  <si>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</si>
  <si>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</si>
  <si>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</si>
  <si>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</si>
  <si>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</si>
  <si>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</si>
  <si>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</si>
  <si>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</si>
  <si>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</si>
  <si>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</si>
  <si>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</si>
  <si>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</si>
  <si>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</si>
  <si>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</si>
  <si>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</si>
  <si>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</si>
  <si>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</si>
  <si>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</si>
  <si>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</si>
  <si>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</si>
  <si>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</si>
  <si>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</si>
  <si>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</si>
  <si>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</si>
  <si>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</si>
  <si>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</si>
  <si>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</si>
  <si>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</si>
  <si>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</si>
  <si>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</si>
  <si>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</si>
  <si>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</si>
  <si>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</si>
  <si>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</si>
  <si>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</si>
  <si>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</si>
  <si>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</si>
  <si>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</si>
  <si>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</si>
  <si>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</si>
  <si>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</si>
  <si>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</si>
  <si>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</si>
  <si>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</si>
  <si>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</si>
  <si>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</si>
  <si>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</si>
  <si>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</si>
  <si>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</si>
  <si>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</si>
  <si>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</si>
  <si>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</si>
  <si>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</si>
  <si>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</si>
  <si>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</si>
  <si>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</si>
  <si>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</si>
  <si>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</si>
  <si>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</si>
  <si>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</si>
  <si>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</si>
  <si>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</si>
  <si>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</si>
  <si>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</si>
  <si>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</si>
  <si>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</si>
  <si>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</si>
  <si>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</si>
  <si>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</si>
  <si>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</si>
  <si>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</si>
  <si>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</si>
  <si>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</si>
  <si>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</si>
  <si>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</si>
  <si>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</si>
  <si>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</si>
  <si>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</si>
  <si>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</si>
  <si>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</si>
  <si>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</si>
  <si>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</si>
  <si>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</si>
  <si>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</si>
  <si>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</si>
  <si>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</si>
  <si>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</si>
  <si>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</si>
  <si>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</si>
  <si>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</si>
  <si>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</si>
  <si>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</si>
  <si>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</si>
  <si>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</si>
  <si>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</si>
  <si>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</si>
  <si>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</si>
  <si>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</si>
  <si>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</si>
  <si>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</si>
  <si>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</si>
  <si>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</si>
  <si>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</si>
  <si>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</si>
  <si>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</si>
  <si>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</si>
  <si>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</si>
  <si>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</si>
  <si>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</si>
  <si>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</si>
  <si>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</si>
  <si>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</si>
  <si>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</si>
  <si>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</si>
  <si>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</si>
  <si>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</si>
  <si>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</si>
  <si>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</si>
  <si>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</si>
  <si>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</si>
  <si>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</si>
  <si>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</si>
  <si>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</si>
  <si>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</si>
  <si>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</si>
  <si>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</si>
  <si>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</si>
  <si>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</si>
  <si>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</si>
  <si>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</si>
  <si>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</si>
  <si>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</si>
  <si>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</si>
  <si>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</si>
  <si>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</si>
  <si>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</si>
  <si>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</si>
  <si>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</si>
  <si>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</si>
  <si>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</si>
  <si>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</si>
  <si>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</si>
  <si>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</si>
  <si>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</si>
  <si>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</si>
  <si>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</si>
  <si>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</si>
  <si>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</si>
  <si>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</si>
  <si>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</si>
  <si>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</si>
  <si>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</si>
  <si>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</si>
  <si>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</si>
  <si>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</si>
  <si>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</si>
  <si>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</si>
  <si>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</si>
  <si>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</si>
  <si>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</si>
  <si>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</si>
  <si>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</si>
  <si>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</si>
  <si>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</si>
  <si>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</si>
  <si>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</si>
  <si>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</si>
  <si>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</si>
  <si>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</si>
  <si>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</si>
  <si>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</si>
  <si>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</si>
  <si>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</si>
  <si>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</si>
  <si>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</si>
  <si>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</si>
  <si>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</si>
  <si>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</si>
  <si>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</si>
  <si>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</si>
  <si>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</si>
  <si>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</si>
  <si>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</si>
  <si>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</si>
  <si>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</si>
  <si>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</si>
  <si>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</si>
  <si>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</si>
  <si>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</si>
  <si>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</si>
  <si>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</si>
  <si>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</si>
  <si>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</si>
  <si>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</si>
  <si>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</si>
  <si>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</si>
  <si>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</si>
  <si>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</si>
  <si>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</si>
  <si>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</si>
  <si>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</si>
  <si>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</si>
  <si>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</si>
  <si>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</si>
  <si>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</si>
  <si>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</si>
  <si>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</si>
  <si>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</si>
  <si>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</si>
  <si>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</si>
  <si>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</si>
  <si>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</si>
  <si>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</si>
  <si>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</si>
  <si>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</si>
  <si>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</si>
  <si>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</si>
  <si>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</si>
  <si>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</si>
  <si>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</si>
  <si>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</si>
  <si>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</si>
  <si>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</si>
  <si>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</si>
  <si>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</si>
  <si>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</si>
  <si>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</si>
  <si>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</si>
  <si>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</si>
  <si>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</si>
  <si>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</si>
  <si>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</si>
  <si>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</si>
  <si>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</si>
  <si>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</si>
  <si>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</si>
  <si>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</si>
  <si>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</si>
  <si>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</si>
  <si>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</si>
  <si>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</si>
  <si>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</si>
  <si>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</si>
  <si>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</si>
  <si>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</si>
  <si>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</si>
  <si>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</si>
  <si>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</si>
  <si>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</si>
  <si>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</si>
  <si>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</si>
  <si>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</si>
  <si>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</si>
  <si>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</si>
  <si>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</si>
  <si>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</si>
  <si>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</si>
  <si>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</si>
  <si>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</si>
  <si>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</si>
  <si>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</si>
  <si>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</si>
  <si>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</si>
  <si>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</si>
  <si>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</si>
  <si>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</si>
  <si>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</si>
  <si>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</si>
  <si>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</si>
  <si>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</si>
  <si>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</si>
  <si>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</si>
  <si>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</si>
  <si>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</si>
  <si>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</si>
  <si>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</si>
  <si>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</si>
  <si>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</si>
  <si>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</si>
  <si>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</si>
  <si>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</si>
  <si>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</si>
  <si>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</si>
  <si>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</si>
  <si>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</si>
  <si>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</si>
  <si>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</si>
  <si>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</si>
  <si>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</si>
  <si>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</si>
  <si>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</si>
  <si>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</si>
  <si>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</si>
  <si>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</si>
  <si>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</si>
  <si>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</si>
  <si>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</si>
  <si>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</si>
  <si>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</si>
  <si>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</si>
  <si>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</si>
  <si>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</si>
  <si>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</si>
  <si>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</si>
  <si>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</si>
  <si>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</si>
  <si>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</si>
  <si>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</si>
  <si>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</si>
  <si>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</si>
  <si>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</si>
  <si>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</si>
  <si>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</si>
  <si>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</si>
  <si>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</si>
  <si>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</si>
  <si>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</si>
  <si>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</si>
  <si>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</si>
  <si>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</si>
  <si>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</si>
  <si>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</si>
  <si>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</si>
  <si>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</si>
  <si>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</si>
  <si>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</si>
  <si>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</si>
  <si>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</si>
  <si>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</si>
  <si>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</si>
  <si>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</si>
  <si>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</si>
  <si>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</si>
  <si>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</si>
  <si>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</si>
  <si>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</si>
  <si>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</si>
  <si>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</si>
  <si>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</si>
  <si>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</si>
  <si>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</si>
  <si>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</si>
  <si>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</si>
  <si>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</si>
  <si>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</si>
  <si>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</si>
  <si>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</si>
  <si>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</si>
  <si>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</si>
  <si>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</si>
  <si>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</si>
  <si>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</si>
  <si>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</si>
  <si>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</si>
  <si>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</si>
  <si>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</si>
  <si>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</si>
  <si>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</si>
  <si>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</si>
  <si>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</si>
  <si>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</si>
  <si>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</si>
  <si>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</si>
  <si>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</si>
  <si>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</si>
  <si>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</si>
  <si>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</si>
  <si>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</si>
  <si>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</si>
  <si>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</si>
  <si>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</si>
  <si>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</si>
  <si>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</si>
  <si>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</si>
  <si>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</si>
  <si>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</si>
  <si>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</si>
  <si>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</si>
  <si>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</si>
  <si>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</si>
  <si>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</si>
  <si>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</si>
  <si>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</si>
  <si>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</si>
  <si>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</si>
  <si>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</si>
  <si>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</si>
  <si>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</si>
  <si>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</si>
  <si>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</si>
  <si>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</si>
  <si>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</si>
  <si>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</si>
  <si>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</si>
  <si>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</si>
  <si>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</si>
  <si>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</si>
  <si>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</si>
  <si>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</si>
  <si>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</si>
  <si>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</si>
  <si>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</si>
  <si>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</si>
  <si>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</si>
  <si>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</si>
  <si>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</si>
  <si>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</si>
  <si>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</si>
  <si>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</si>
  <si>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</si>
  <si>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</si>
  <si>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</si>
  <si>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</si>
  <si>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</si>
  <si>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</si>
  <si>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</si>
  <si>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</si>
  <si>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</si>
  <si>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</si>
  <si>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</si>
  <si>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</si>
  <si>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</si>
  <si>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</si>
  <si>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</si>
  <si>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</si>
  <si>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</si>
  <si>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</si>
  <si>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</si>
  <si>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</si>
  <si>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</si>
  <si>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</si>
  <si>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</si>
  <si>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</si>
  <si>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</si>
  <si>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</si>
  <si>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</si>
  <si>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</si>
  <si>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</si>
  <si>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</si>
  <si>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</si>
  <si>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</si>
  <si>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</si>
  <si>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</si>
  <si>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</si>
  <si>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</si>
  <si>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</si>
  <si>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</si>
  <si>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</si>
  <si>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</si>
  <si>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</si>
  <si>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</si>
  <si>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</si>
  <si>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</si>
  <si>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</si>
  <si>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</si>
  <si>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</si>
  <si>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</si>
  <si>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</si>
  <si>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</si>
  <si>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</si>
  <si>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</si>
  <si>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</si>
  <si>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</si>
  <si>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</si>
  <si>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</si>
  <si>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</si>
  <si>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</si>
  <si>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</si>
  <si>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</si>
  <si>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</si>
  <si>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</si>
  <si>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</si>
  <si>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</si>
  <si>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</si>
  <si>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</si>
  <si>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</si>
  <si>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</si>
  <si>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</si>
  <si>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</si>
  <si>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</si>
  <si>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</si>
  <si>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</si>
  <si>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</si>
  <si>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</si>
  <si>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</si>
  <si>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</si>
  <si>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</si>
  <si>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</si>
  <si>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</si>
  <si>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</si>
  <si>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</si>
  <si>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</si>
  <si>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</si>
  <si>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</si>
  <si>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</si>
  <si>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</si>
  <si>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</si>
  <si>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</si>
  <si>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</si>
  <si>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</si>
  <si>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</si>
  <si>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</si>
  <si>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</si>
  <si>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</si>
  <si>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</si>
  <si>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</si>
  <si>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</si>
  <si>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</si>
  <si>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</si>
  <si>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</si>
  <si>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</si>
  <si>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</si>
  <si>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</si>
  <si>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</si>
  <si>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</si>
  <si>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</si>
  <si>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</si>
  <si>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</si>
  <si>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</si>
  <si>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</si>
  <si>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</si>
  <si>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</si>
  <si>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</si>
  <si>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</si>
  <si>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</si>
  <si>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</si>
  <si>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</si>
  <si>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</si>
  <si>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</si>
  <si>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</si>
  <si>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</si>
  <si>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</si>
  <si>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</si>
  <si>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</si>
  <si>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</si>
  <si>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</si>
  <si>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</si>
  <si>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</si>
  <si>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</si>
  <si>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</si>
  <si>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</si>
  <si>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</si>
  <si>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</si>
  <si>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</si>
  <si>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</si>
  <si>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</si>
  <si>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</si>
  <si>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</si>
  <si>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</si>
  <si>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</si>
  <si>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</si>
  <si>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</si>
  <si>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</si>
  <si>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</si>
  <si>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</si>
  <si>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</si>
  <si>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</si>
  <si>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</si>
  <si>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</si>
  <si>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</si>
  <si>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</si>
  <si>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</si>
  <si>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</si>
  <si>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</si>
  <si>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</si>
  <si>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</si>
  <si>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</si>
  <si>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</si>
  <si>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</si>
  <si>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</si>
  <si>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</si>
  <si>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</si>
  <si>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</si>
  <si>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</si>
  <si>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</si>
  <si>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</si>
  <si>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</si>
  <si>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</si>
  <si>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</si>
  <si>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</si>
  <si>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</si>
  <si>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</si>
  <si>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</si>
  <si>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</si>
  <si>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</si>
  <si>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</si>
  <si>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</si>
  <si>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</si>
  <si>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</si>
  <si>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</si>
  <si>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</si>
  <si>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</si>
  <si>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</si>
  <si>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</si>
  <si>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</si>
  <si>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</si>
  <si>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</si>
  <si>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</si>
  <si>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</si>
  <si>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</si>
  <si>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</si>
  <si>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</si>
  <si>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</si>
  <si>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</si>
  <si>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</si>
  <si>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</si>
  <si>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</si>
  <si>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</si>
  <si>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</si>
  <si>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</si>
  <si>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</si>
  <si>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</si>
  <si>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</si>
  <si>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</si>
  <si>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</si>
  <si>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</si>
  <si>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</si>
  <si>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</si>
  <si>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</si>
  <si>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</si>
  <si>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</si>
  <si>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</si>
  <si>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</si>
  <si>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</si>
  <si>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</si>
  <si>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</si>
  <si>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</si>
  <si>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</si>
  <si>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</si>
  <si>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</si>
  <si>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</si>
  <si>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</si>
  <si>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</si>
  <si>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</si>
  <si>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</si>
  <si>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</si>
  <si>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</si>
  <si>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</si>
  <si>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</si>
  <si>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</si>
  <si>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</si>
  <si>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</si>
  <si>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</si>
  <si>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</si>
  <si>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</si>
  <si>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</si>
  <si>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</si>
  <si>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</si>
  <si>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</si>
  <si>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</si>
  <si>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</si>
  <si>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</si>
  <si>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</si>
  <si>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</si>
  <si>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</si>
  <si>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</si>
  <si>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</si>
  <si>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</si>
  <si>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</si>
  <si>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</si>
  <si>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</si>
  <si>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</si>
  <si>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</si>
  <si>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</si>
  <si>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</si>
  <si>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</si>
  <si>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</si>
  <si>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</si>
  <si>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</si>
  <si>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</si>
  <si>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</si>
  <si>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</si>
  <si>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</si>
  <si>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</si>
  <si>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</si>
  <si>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</si>
  <si>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</si>
  <si>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</si>
  <si>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</si>
  <si>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</si>
  <si>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</si>
  <si>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</si>
  <si>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</si>
  <si>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</si>
  <si>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</si>
  <si>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</si>
  <si>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</si>
  <si>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</si>
  <si>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</si>
  <si>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</si>
  <si>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</si>
  <si>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</si>
  <si>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</si>
  <si>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</si>
  <si>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</si>
  <si>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</si>
  <si>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</si>
  <si>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</si>
  <si>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</si>
  <si>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</si>
  <si>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</si>
  <si>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</si>
  <si>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</si>
  <si>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</si>
  <si>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</si>
  <si>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</si>
  <si>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</si>
  <si>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</si>
  <si>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</si>
  <si>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</si>
  <si>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</si>
  <si>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</si>
  <si>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</si>
  <si>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</si>
  <si>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</si>
  <si>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</si>
  <si>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</si>
  <si>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</si>
  <si>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</si>
  <si>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</si>
  <si>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</si>
  <si>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</si>
  <si>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</si>
  <si>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</si>
  <si>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</si>
  <si>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</si>
  <si>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</si>
  <si>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</si>
  <si>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</si>
  <si>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</si>
  <si>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</si>
  <si>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</si>
  <si>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</si>
  <si>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</si>
  <si>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</si>
  <si>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</si>
  <si>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</si>
  <si>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</si>
  <si>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</si>
  <si>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</si>
  <si>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</si>
  <si>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</si>
  <si>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</si>
  <si>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</si>
  <si>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</si>
  <si>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</si>
  <si>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</si>
  <si>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</si>
  <si>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</si>
  <si>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</si>
  <si>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</si>
  <si>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</si>
  <si>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</si>
  <si>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</si>
  <si>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</si>
  <si>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</si>
  <si>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</si>
  <si>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</si>
  <si>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</si>
  <si>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</si>
  <si>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</si>
  <si>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</si>
  <si>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</si>
  <si>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</si>
  <si>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</si>
  <si>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</si>
  <si>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</si>
  <si>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</si>
  <si>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</si>
  <si>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</si>
  <si>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</si>
  <si>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</si>
  <si>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</si>
  <si>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</si>
  <si>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</si>
  <si>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</si>
  <si>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</si>
  <si>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</si>
  <si>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</si>
  <si>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</si>
  <si>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</si>
  <si>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</si>
  <si>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</si>
  <si>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</si>
  <si>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</si>
  <si>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</si>
  <si>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</si>
  <si>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</si>
  <si>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</si>
  <si>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</si>
  <si>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</si>
  <si>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</si>
  <si>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</si>
  <si>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</si>
  <si>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</si>
  <si>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</si>
  <si>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</si>
  <si>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</si>
  <si>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</si>
  <si>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</si>
  <si>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</si>
  <si>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</si>
  <si>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</si>
  <si>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</si>
  <si>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</si>
  <si>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</si>
  <si>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</si>
  <si>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</si>
  <si>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</si>
  <si>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</si>
  <si>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</si>
  <si>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</si>
  <si>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</si>
  <si>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</si>
  <si>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</si>
  <si>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</si>
  <si>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</si>
  <si>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</si>
  <si>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</si>
  <si>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</si>
  <si>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</si>
  <si>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</si>
  <si>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</si>
  <si>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</si>
  <si>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</si>
  <si>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</si>
  <si>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</si>
  <si>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</si>
  <si>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</si>
  <si>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</si>
  <si>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</si>
  <si>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</si>
  <si>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</si>
  <si>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</si>
  <si>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</si>
  <si>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</si>
  <si>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</si>
  <si>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</si>
  <si>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</si>
  <si>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</si>
  <si>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</si>
  <si>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</si>
  <si>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</si>
  <si>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</si>
  <si>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</si>
  <si>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</si>
  <si>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</si>
  <si>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</si>
  <si>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</si>
  <si>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</si>
  <si>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</si>
  <si>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</si>
  <si>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</si>
  <si>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</si>
  <si>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</si>
  <si>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</si>
  <si>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</si>
  <si>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</si>
  <si>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</si>
  <si>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</si>
  <si>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</si>
  <si>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</si>
  <si>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</si>
  <si>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</si>
  <si>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</si>
  <si>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</si>
  <si>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</si>
  <si>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</si>
  <si>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</si>
  <si>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</si>
  <si>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</si>
  <si>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</si>
  <si>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</si>
  <si>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</si>
  <si>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</si>
  <si>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</si>
  <si>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</si>
  <si>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</si>
  <si>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</si>
  <si>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</si>
  <si>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</si>
  <si>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</si>
  <si>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</si>
  <si>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</si>
  <si>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</si>
  <si>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</si>
  <si>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</si>
  <si>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</si>
  <si>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</si>
  <si>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</si>
  <si>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</si>
  <si>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</si>
  <si>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</si>
  <si>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</si>
  <si>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</si>
  <si>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</si>
  <si>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</si>
  <si>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</si>
  <si>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</si>
  <si>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</si>
  <si>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</si>
  <si>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</si>
  <si>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</si>
  <si>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</si>
  <si>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</si>
  <si>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</si>
  <si>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</si>
  <si>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</si>
  <si>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</si>
  <si>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</si>
  <si>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</si>
  <si>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</si>
  <si>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</si>
  <si>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</si>
  <si>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</si>
  <si>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</si>
  <si>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</si>
  <si>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</si>
  <si>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</si>
  <si>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</si>
  <si>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</si>
  <si>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</si>
  <si>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</si>
  <si>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</si>
  <si>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</si>
  <si>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</si>
  <si>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</si>
  <si>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</si>
  <si>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</si>
  <si>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</si>
  <si>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</si>
  <si>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</si>
  <si>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</si>
  <si>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</si>
  <si>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</si>
  <si>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</si>
  <si>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</si>
  <si>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</si>
  <si>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</si>
  <si>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</si>
  <si>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</si>
  <si>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</si>
  <si>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</si>
  <si>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</si>
  <si>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</si>
  <si>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</si>
  <si>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</si>
  <si>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</si>
  <si>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</si>
  <si>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</si>
  <si>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</si>
  <si>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</si>
  <si>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</si>
  <si>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</si>
  <si>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</si>
  <si>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</si>
  <si>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</si>
  <si>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</si>
  <si>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</si>
  <si>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</si>
  <si>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</si>
  <si>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</si>
  <si>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</si>
  <si>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</si>
  <si>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</si>
  <si>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</si>
  <si>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</si>
  <si>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</si>
  <si>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</si>
  <si>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</si>
  <si>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</si>
  <si>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</si>
  <si>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</si>
  <si>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</si>
  <si>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</si>
  <si>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</si>
  <si>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</si>
  <si>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</si>
  <si>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</si>
  <si>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</si>
  <si>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</si>
  <si>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</si>
  <si>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</si>
  <si>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</si>
  <si>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</si>
  <si>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</si>
  <si>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</si>
  <si>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</si>
  <si>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</si>
  <si>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</si>
  <si>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</si>
  <si>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</si>
  <si>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</si>
  <si>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</si>
  <si>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</si>
  <si>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</si>
  <si>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</si>
  <si>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</si>
  <si>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</si>
  <si>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</si>
  <si>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</si>
  <si>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</si>
  <si>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</si>
  <si>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</si>
  <si>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</si>
  <si>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</si>
  <si>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</si>
  <si>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</si>
  <si>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</si>
  <si>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</si>
  <si>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</si>
  <si>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</si>
  <si>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</si>
  <si>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</si>
  <si>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</si>
  <si>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</si>
  <si>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</si>
  <si>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</si>
  <si>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</si>
  <si>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</si>
  <si>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</si>
  <si>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</si>
  <si>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</si>
  <si>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</si>
  <si>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</si>
  <si>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</si>
  <si>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</si>
  <si>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</si>
  <si>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</si>
  <si>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</si>
  <si>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</si>
  <si>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</si>
  <si>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</si>
  <si>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</si>
  <si>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</si>
  <si>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</si>
  <si>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</si>
  <si>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</si>
  <si>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</si>
  <si>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</si>
  <si>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</si>
  <si>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</si>
  <si>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</si>
  <si>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</si>
  <si>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</si>
  <si>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</si>
  <si>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</si>
  <si>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</si>
  <si>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</si>
  <si>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</si>
  <si>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</si>
  <si>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</si>
  <si>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</si>
  <si>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</si>
  <si>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</si>
  <si>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</si>
  <si>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</si>
  <si>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</si>
  <si>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</si>
  <si>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</si>
  <si>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</si>
  <si>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</si>
  <si>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</si>
  <si>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</si>
  <si>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</si>
  <si>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</si>
  <si>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</si>
  <si>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</si>
  <si>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</si>
  <si>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</si>
  <si>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</si>
  <si>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</si>
  <si>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</si>
  <si>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</si>
  <si>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</si>
  <si>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</si>
  <si>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</si>
  <si>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</si>
  <si>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</si>
  <si>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</si>
  <si>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</si>
  <si>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</si>
  <si>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</si>
  <si>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</si>
  <si>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</si>
  <si>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</si>
  <si>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</si>
  <si>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</si>
  <si>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</si>
  <si>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</si>
  <si>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</si>
  <si>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</si>
  <si>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</si>
  <si>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</si>
  <si>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</si>
  <si>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</si>
  <si>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</si>
  <si>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</si>
  <si>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</si>
  <si>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</si>
  <si>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</si>
  <si>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</si>
  <si>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</si>
  <si>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</si>
  <si>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</si>
  <si>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</si>
  <si>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</si>
  <si>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</si>
  <si>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</si>
  <si>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</si>
  <si>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</si>
  <si>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</si>
  <si>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</si>
  <si>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</si>
  <si>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</si>
  <si>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</si>
  <si>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</si>
  <si>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</si>
  <si>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</si>
  <si>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</si>
  <si>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</si>
  <si>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</si>
  <si>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</si>
  <si>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</si>
  <si>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</si>
  <si>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</si>
  <si>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</si>
  <si>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</si>
  <si>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</si>
  <si>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</si>
  <si>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</si>
  <si>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</si>
  <si>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</si>
  <si>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</si>
  <si>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</si>
  <si>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</si>
  <si>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</si>
  <si>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</si>
  <si>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</si>
  <si>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</si>
  <si>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</si>
  <si>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</si>
  <si>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</si>
  <si>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</si>
  <si>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</si>
  <si>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</si>
  <si>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</si>
  <si>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</si>
  <si>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</si>
  <si>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</si>
  <si>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</si>
  <si>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</si>
  <si>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</si>
  <si>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</si>
  <si>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</si>
  <si>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</si>
  <si>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</si>
  <si>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</si>
  <si>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</si>
  <si>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</si>
  <si>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</si>
  <si>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</si>
  <si>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</si>
  <si>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</si>
  <si>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</si>
  <si>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</si>
  <si>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</si>
  <si>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</si>
  <si>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</si>
  <si>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</si>
  <si>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</si>
  <si>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</si>
  <si>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</si>
  <si>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</si>
  <si>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</si>
  <si>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</si>
  <si>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</si>
  <si>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</si>
  <si>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</si>
  <si>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</si>
  <si>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</si>
  <si>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</si>
  <si>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</si>
  <si>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</si>
  <si>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</si>
  <si>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</si>
  <si>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</si>
  <si>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</si>
  <si>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</si>
  <si>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</si>
  <si>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</si>
  <si>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</si>
  <si>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</si>
  <si>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</si>
  <si>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</si>
  <si>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</si>
  <si>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</si>
  <si>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</si>
  <si>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</si>
  <si>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</si>
  <si>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</si>
  <si>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</si>
  <si>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</si>
  <si>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</si>
  <si>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</si>
  <si>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</si>
  <si>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</si>
  <si>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</si>
  <si>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</si>
  <si>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</si>
  <si>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</si>
  <si>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</si>
  <si>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</si>
  <si>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</si>
  <si>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</si>
  <si>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</si>
  <si>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</si>
  <si>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</si>
  <si>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</si>
  <si>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</si>
  <si>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</si>
  <si>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</si>
  <si>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</si>
  <si>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</si>
  <si>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</si>
  <si>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</si>
  <si>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</si>
  <si>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</si>
  <si>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</si>
  <si>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</si>
  <si>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</si>
  <si>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</si>
  <si>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</si>
  <si>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</si>
  <si>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</si>
  <si>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</si>
  <si>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</si>
  <si>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</si>
  <si>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</si>
  <si>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</si>
  <si>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</si>
  <si>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</si>
  <si>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</si>
  <si>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</si>
  <si>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</si>
  <si>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</si>
  <si>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</si>
  <si>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</si>
  <si>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</si>
  <si>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</si>
  <si>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</si>
  <si>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</si>
  <si>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</si>
  <si>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</si>
  <si>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</si>
  <si>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</si>
  <si>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</si>
  <si>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</si>
  <si>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</si>
  <si>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</si>
  <si>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</si>
  <si>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</si>
  <si>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</si>
  <si>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</si>
  <si>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</si>
  <si>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</si>
  <si>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</si>
  <si>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</si>
  <si>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</si>
  <si>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</si>
  <si>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</si>
  <si>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</si>
  <si>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</si>
  <si>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</si>
  <si>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</si>
  <si>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</si>
  <si>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</si>
  <si>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</si>
  <si>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</si>
  <si>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</si>
  <si>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</si>
  <si>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</si>
  <si>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</si>
  <si>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</si>
  <si>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</si>
  <si>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</si>
  <si>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</si>
  <si>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</si>
  <si>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</si>
  <si>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</si>
  <si>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</si>
  <si>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</si>
  <si>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</si>
  <si>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</si>
  <si>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</si>
  <si>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</si>
  <si>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</si>
  <si>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</si>
  <si>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</si>
  <si>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</si>
  <si>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</si>
  <si>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</si>
  <si>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</si>
  <si>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</si>
  <si>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</si>
  <si>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</si>
  <si>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</si>
  <si>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</si>
  <si>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</si>
  <si>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</si>
  <si>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</si>
  <si>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</si>
  <si>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</si>
  <si>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</si>
  <si>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</si>
  <si>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</si>
  <si>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</si>
  <si>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</si>
  <si>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</si>
  <si>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</si>
  <si>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</si>
  <si>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</si>
  <si>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</si>
  <si>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</si>
  <si>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</si>
  <si>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</si>
  <si>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</si>
  <si>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</si>
  <si>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</si>
  <si>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</si>
  <si>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</si>
  <si>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</si>
  <si>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</si>
  <si>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</si>
  <si>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</si>
  <si>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</si>
  <si>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</si>
  <si>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</si>
  <si>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</si>
  <si>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</si>
  <si>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</si>
  <si>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</si>
  <si>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</si>
  <si>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</si>
  <si>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</si>
  <si>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</si>
  <si>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</si>
  <si>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</si>
  <si>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</si>
  <si>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</si>
  <si>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</si>
  <si>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</si>
  <si>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</si>
  <si>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</si>
  <si>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</si>
  <si>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</si>
  <si>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</si>
  <si>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</si>
  <si>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</si>
  <si>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</si>
  <si>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</si>
  <si>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</si>
  <si>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</si>
  <si>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</si>
  <si>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</si>
  <si>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</si>
  <si>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</si>
  <si>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</si>
  <si>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</si>
  <si>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</si>
  <si>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</si>
  <si>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</si>
  <si>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</si>
  <si>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</si>
  <si>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</si>
  <si>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</si>
  <si>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</si>
  <si>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</si>
  <si>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</si>
  <si>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</si>
  <si>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</si>
  <si>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</si>
  <si>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</si>
  <si>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</si>
  <si>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</si>
  <si>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</si>
  <si>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</si>
  <si>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</si>
  <si>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</si>
  <si>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</si>
  <si>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</si>
  <si>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</si>
  <si>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</si>
  <si>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</si>
  <si>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</si>
  <si>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</si>
  <si>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</si>
  <si>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</si>
  <si>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</si>
  <si>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</si>
  <si>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</si>
  <si>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</si>
  <si>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</si>
  <si>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</si>
  <si>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</si>
  <si>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</si>
  <si>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</si>
  <si>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</si>
  <si>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</si>
  <si>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</si>
  <si>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</si>
  <si>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</si>
  <si>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</si>
  <si>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</si>
  <si>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</si>
  <si>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</si>
  <si>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</si>
  <si>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</si>
  <si>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</si>
  <si>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</si>
  <si>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</si>
  <si>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</si>
  <si>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</si>
  <si>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</si>
  <si>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</si>
  <si>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</si>
  <si>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</si>
  <si>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</si>
  <si>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</si>
  <si>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</si>
  <si>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</si>
  <si>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</si>
  <si>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</si>
  <si>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</si>
  <si>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</si>
  <si>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</si>
  <si>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</si>
  <si>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</si>
  <si>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</si>
  <si>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</si>
  <si>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</si>
  <si>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</si>
  <si>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</si>
  <si>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</si>
  <si>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</si>
  <si>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</si>
  <si>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</si>
  <si>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</si>
  <si>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</si>
  <si>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</si>
  <si>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</si>
  <si>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</si>
  <si>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</si>
  <si>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</si>
  <si>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</si>
  <si>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</si>
  <si>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</si>
  <si>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</si>
  <si>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</si>
  <si>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</si>
  <si>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</si>
  <si>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</si>
  <si>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</si>
  <si>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</si>
  <si>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</si>
  <si>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</si>
  <si>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</si>
  <si>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</si>
  <si>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</si>
  <si>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</si>
  <si>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</si>
  <si>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</si>
  <si>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</si>
  <si>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</si>
  <si>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</si>
  <si>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</si>
  <si>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</si>
  <si>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</si>
  <si>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</si>
  <si>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</si>
  <si>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</si>
  <si>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</si>
  <si>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</si>
  <si>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</si>
  <si>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</si>
  <si>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</si>
  <si>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</si>
  <si>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</si>
  <si>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</si>
  <si>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</si>
  <si>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</si>
  <si>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</si>
  <si>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</si>
  <si>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</si>
  <si>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</si>
  <si>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</si>
  <si>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</si>
  <si>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</si>
  <si>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</si>
  <si>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</si>
  <si>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</si>
  <si>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</si>
  <si>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</si>
  <si>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</si>
  <si>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</si>
  <si>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</si>
  <si>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</si>
  <si>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</si>
  <si>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</si>
  <si>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</si>
  <si>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</si>
  <si>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</si>
  <si>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</si>
  <si>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</si>
  <si>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</si>
  <si>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</si>
  <si>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</si>
  <si>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</si>
  <si>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</si>
  <si>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</si>
  <si>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</si>
  <si>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</si>
  <si>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</si>
  <si>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</si>
  <si>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</si>
  <si>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</si>
  <si>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</si>
  <si>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</si>
  <si>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</si>
  <si>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</si>
  <si>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</si>
  <si>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</si>
  <si>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</si>
  <si>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</si>
  <si>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</si>
  <si>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</si>
  <si>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</si>
  <si>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</si>
  <si>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</si>
  <si>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</si>
  <si>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</si>
  <si>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</si>
  <si>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</si>
  <si>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</si>
  <si>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</si>
  <si>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</si>
  <si>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</si>
  <si>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</si>
  <si>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</si>
  <si>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</si>
  <si>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</si>
  <si>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</si>
  <si>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</si>
  <si>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</si>
  <si>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</si>
  <si>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</si>
  <si>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</si>
  <si>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</si>
  <si>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</si>
  <si>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</si>
  <si>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</si>
  <si>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</si>
  <si>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</si>
  <si>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</si>
  <si>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</si>
  <si>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</si>
  <si>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</si>
  <si>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</si>
  <si>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</si>
  <si>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</si>
  <si>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</si>
  <si>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</si>
  <si>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</si>
  <si>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</si>
  <si>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</si>
  <si>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</si>
  <si>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</si>
  <si>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</si>
  <si>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</si>
  <si>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</si>
  <si>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</si>
  <si>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</si>
  <si>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</si>
  <si>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</si>
  <si>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</si>
  <si>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</si>
  <si>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</si>
  <si>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</si>
  <si>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</si>
  <si>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</si>
  <si>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</si>
  <si>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</si>
  <si>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</si>
  <si>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</si>
  <si>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</si>
  <si>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</si>
  <si>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</si>
  <si>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</si>
  <si>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</si>
  <si>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</si>
  <si>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</si>
  <si>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</si>
  <si>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</si>
  <si>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</si>
  <si>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</si>
  <si>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</si>
  <si>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</si>
  <si>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</si>
  <si>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</si>
  <si>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</si>
  <si>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</si>
  <si>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</si>
  <si>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</si>
  <si>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</si>
  <si>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</si>
  <si>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</si>
  <si>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</si>
  <si>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</si>
  <si>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</si>
  <si>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</si>
  <si>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</si>
  <si>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</si>
  <si>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</si>
  <si>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</si>
  <si>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</si>
  <si>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</si>
  <si>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</si>
  <si>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</si>
  <si>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</si>
  <si>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</si>
  <si>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</si>
  <si>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</si>
  <si>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</si>
  <si>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</si>
  <si>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</si>
  <si>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</si>
  <si>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</si>
  <si>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</si>
  <si>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</si>
  <si>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</si>
  <si>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</si>
  <si>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</si>
  <si>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</si>
  <si>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</si>
  <si>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</si>
  <si>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</si>
  <si>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</si>
  <si>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</si>
  <si>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</si>
  <si>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</si>
  <si>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</si>
  <si>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</si>
  <si>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</si>
  <si>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</si>
  <si>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</si>
  <si>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</si>
  <si>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</si>
  <si>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</si>
  <si>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</si>
  <si>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</si>
  <si>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</si>
  <si>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</si>
  <si>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</si>
  <si>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</si>
  <si>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</si>
  <si>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</si>
  <si>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</si>
  <si>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</si>
  <si>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</si>
  <si>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</si>
  <si>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</si>
  <si>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</si>
  <si>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</si>
  <si>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</si>
  <si>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</si>
  <si>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</si>
  <si>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</si>
  <si>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</si>
  <si>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</si>
  <si>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</si>
  <si>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</si>
  <si>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</si>
  <si>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</si>
  <si>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</si>
  <si>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</si>
  <si>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</si>
  <si>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</si>
  <si>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</si>
  <si>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</si>
  <si>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</si>
  <si>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</si>
  <si>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</si>
  <si>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</si>
  <si>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</si>
  <si>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</si>
  <si>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</si>
  <si>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</si>
  <si>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</si>
  <si>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</si>
  <si>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</si>
  <si>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</si>
  <si>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</si>
  <si>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</si>
  <si>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</si>
  <si>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</si>
  <si>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</si>
  <si>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</si>
  <si>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</si>
  <si>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</si>
  <si>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</si>
  <si>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</si>
  <si>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</si>
  <si>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</si>
  <si>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</si>
  <si>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</si>
  <si>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</si>
  <si>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</si>
  <si>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</si>
  <si>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</si>
  <si>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</si>
  <si>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</si>
  <si>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</si>
  <si>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</si>
  <si>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</si>
  <si>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</si>
  <si>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</si>
  <si>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</si>
  <si>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</si>
  <si>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</si>
  <si>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</si>
  <si>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</si>
  <si>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</si>
  <si>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</si>
  <si>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</si>
  <si>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</si>
  <si>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</si>
  <si>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</si>
  <si>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</si>
  <si>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</si>
  <si>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</si>
  <si>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</si>
  <si>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</si>
  <si>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</si>
  <si>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</si>
  <si>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</si>
  <si>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</si>
  <si>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</si>
  <si>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</si>
  <si>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</si>
  <si>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</si>
  <si>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</si>
  <si>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</si>
  <si>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</si>
  <si>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</si>
  <si>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</si>
  <si>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</si>
  <si>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</si>
  <si>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</si>
  <si>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</si>
  <si>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</si>
  <si>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</si>
  <si>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</si>
  <si>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</si>
  <si>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</si>
  <si>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</si>
  <si>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</si>
  <si>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</si>
  <si>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</si>
  <si>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</si>
  <si>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</si>
  <si>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</si>
  <si>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</si>
  <si>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</si>
  <si>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</si>
  <si>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</si>
  <si>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</si>
  <si>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</si>
  <si>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</si>
  <si>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</si>
  <si>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</si>
  <si>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</si>
  <si>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</si>
  <si>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</si>
  <si>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</si>
  <si>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</si>
  <si>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</si>
  <si>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</si>
  <si>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</si>
  <si>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</si>
  <si>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</si>
  <si>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</si>
  <si>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</si>
  <si>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</si>
  <si>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</si>
  <si>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</si>
  <si>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</si>
  <si>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</si>
  <si>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</si>
  <si>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</si>
  <si>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</si>
  <si>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</si>
  <si>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</si>
  <si>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</si>
  <si>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</si>
  <si>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</si>
  <si>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</si>
  <si>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</si>
  <si>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</si>
  <si>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</si>
  <si>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</si>
  <si>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</si>
  <si>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</si>
  <si>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</si>
  <si>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</si>
  <si>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</si>
  <si>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</si>
  <si>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</si>
  <si>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</si>
  <si>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</si>
  <si>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</si>
  <si>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</si>
  <si>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</si>
  <si>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</si>
  <si>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</si>
  <si>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</si>
  <si>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</si>
  <si>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</si>
  <si>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</si>
  <si>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</si>
  <si>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</si>
  <si>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</si>
  <si>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</si>
  <si>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</si>
  <si>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</si>
  <si>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</si>
  <si>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</si>
  <si>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</si>
  <si>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</si>
  <si>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</si>
  <si>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</si>
  <si>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</si>
  <si>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</si>
  <si>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</si>
  <si>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</si>
  <si>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</si>
  <si>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</si>
  <si>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</si>
  <si>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</si>
  <si>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</si>
  <si>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</si>
  <si>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</si>
  <si>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</si>
  <si>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</si>
  <si>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</si>
  <si>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</si>
  <si>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</si>
  <si>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</si>
  <si>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</si>
  <si>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</si>
  <si>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</si>
  <si>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</si>
  <si>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</si>
  <si>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</si>
  <si>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</si>
  <si>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</si>
  <si>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</si>
  <si>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</si>
  <si>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</si>
  <si>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</si>
  <si>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</si>
  <si>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</si>
  <si>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</si>
  <si>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</si>
  <si>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</si>
  <si>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</si>
  <si>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</si>
  <si>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</si>
  <si>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</si>
  <si>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</si>
  <si>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</si>
  <si>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</si>
  <si>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</si>
  <si>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</si>
  <si>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</si>
  <si>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</si>
  <si>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</si>
  <si>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</si>
  <si>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</si>
  <si>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</si>
  <si>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</si>
  <si>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</si>
  <si>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</si>
  <si>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</si>
  <si>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</si>
  <si>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</si>
  <si>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</si>
  <si>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</si>
  <si>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</si>
  <si>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</si>
  <si>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</si>
  <si>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</si>
  <si>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</si>
  <si>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</si>
  <si>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</si>
  <si>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</si>
  <si>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</si>
  <si>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</si>
  <si>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</si>
  <si>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</si>
  <si>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</si>
  <si>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</si>
  <si>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</si>
  <si>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</si>
  <si>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</si>
  <si>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</si>
  <si>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</si>
  <si>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</si>
  <si>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</si>
  <si>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</si>
  <si>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</si>
  <si>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</si>
  <si>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</si>
  <si>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</si>
  <si>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</si>
  <si>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</si>
  <si>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</si>
  <si>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</si>
  <si>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</si>
  <si>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</si>
  <si>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</si>
  <si>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</si>
  <si>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</si>
  <si>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</si>
  <si>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</si>
  <si>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</si>
  <si>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</si>
  <si>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</si>
  <si>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</si>
  <si>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</si>
  <si>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</si>
  <si>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</si>
  <si>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</si>
  <si>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</si>
  <si>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</si>
  <si>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</si>
  <si>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</si>
  <si>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</si>
  <si>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</si>
  <si>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</si>
  <si>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</si>
  <si>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</si>
  <si>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</si>
  <si>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</si>
  <si>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</si>
  <si>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</si>
  <si>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</si>
  <si>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</si>
  <si>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</si>
  <si>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</si>
  <si>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</si>
  <si>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</si>
  <si>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</si>
  <si>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</si>
  <si>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</si>
  <si>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</si>
  <si>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</si>
  <si>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</si>
  <si>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</si>
  <si>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</si>
  <si>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</si>
  <si>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</si>
  <si>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</si>
  <si>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</si>
  <si>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</si>
  <si>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</si>
  <si>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</si>
  <si>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</si>
  <si>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</si>
  <si>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</si>
  <si>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</si>
  <si>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</si>
  <si>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</si>
  <si>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</si>
  <si>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</si>
  <si>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</si>
  <si>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</si>
  <si>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</si>
  <si>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</si>
  <si>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</si>
  <si>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</si>
  <si>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</si>
  <si>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</si>
  <si>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</si>
  <si>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</si>
  <si>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</si>
  <si>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</si>
  <si>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</si>
  <si>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</si>
  <si>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</si>
  <si>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</si>
  <si>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</si>
  <si>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</si>
  <si>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</si>
  <si>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</si>
  <si>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</si>
  <si>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</si>
  <si>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</si>
  <si>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</si>
  <si>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</si>
  <si>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</si>
  <si>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</si>
  <si>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</si>
  <si>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</si>
  <si>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</si>
  <si>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</si>
  <si>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</si>
  <si>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</si>
  <si>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</si>
  <si>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</si>
  <si>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</si>
  <si>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</si>
  <si>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</si>
  <si>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</si>
  <si>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</si>
  <si>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</si>
  <si>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</si>
  <si>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</si>
  <si>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</si>
  <si>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</si>
  <si>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</si>
  <si>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</si>
  <si>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</si>
  <si>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</si>
  <si>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</si>
  <si>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</si>
  <si>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</si>
  <si>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</si>
  <si>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</si>
  <si>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</si>
  <si>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</si>
  <si>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</si>
  <si>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</si>
  <si>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</si>
  <si>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</si>
  <si>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</si>
  <si>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</si>
  <si>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</si>
  <si>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</si>
  <si>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</si>
  <si>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</si>
  <si>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</si>
  <si>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</si>
  <si>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</si>
  <si>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</si>
  <si>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</si>
  <si>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</si>
  <si>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</si>
  <si>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</si>
  <si>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</si>
  <si>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</si>
  <si>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</si>
  <si>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</si>
  <si>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</si>
  <si>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</si>
  <si>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</si>
  <si>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</si>
  <si>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</si>
  <si>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</si>
  <si>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</si>
  <si>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</si>
  <si>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</si>
  <si>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</si>
  <si>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</si>
  <si>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</si>
  <si>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</si>
  <si>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</si>
  <si>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</si>
  <si>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</si>
  <si>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</si>
  <si>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</si>
  <si>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</si>
  <si>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</si>
  <si>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</si>
  <si>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</si>
  <si>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</si>
  <si>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</si>
  <si>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</si>
  <si>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</si>
  <si>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</si>
  <si>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</si>
  <si>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</si>
  <si>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</si>
  <si>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</si>
  <si>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</si>
  <si>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</si>
  <si>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</si>
  <si>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</si>
  <si>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</si>
  <si>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</si>
  <si>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</si>
  <si>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</si>
  <si>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</si>
  <si>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</si>
  <si>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</si>
  <si>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</si>
  <si>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</si>
  <si>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</si>
  <si>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</si>
  <si>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</si>
  <si>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</si>
  <si>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</si>
  <si>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</si>
  <si>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</si>
  <si>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</si>
  <si>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</si>
  <si>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</si>
  <si>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</si>
  <si>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</si>
  <si>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</si>
  <si>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</si>
  <si>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</si>
  <si>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</si>
  <si>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</si>
  <si>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</si>
  <si>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</si>
  <si>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</si>
  <si>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</si>
  <si>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</si>
  <si>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</si>
  <si>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</si>
  <si>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</si>
  <si>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</si>
  <si>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</si>
  <si>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</si>
  <si>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</si>
  <si>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</si>
  <si>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</si>
  <si>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</si>
  <si>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</si>
  <si>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</si>
  <si>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</si>
  <si>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</si>
  <si>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</si>
  <si>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</si>
  <si>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</si>
  <si>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</si>
  <si>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</si>
  <si>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</si>
  <si>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</si>
  <si>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</si>
  <si>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</si>
  <si>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</si>
  <si>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</si>
  <si>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</si>
  <si>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</si>
  <si>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</si>
  <si>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</si>
  <si>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</si>
  <si>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</si>
  <si>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</si>
  <si>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</si>
  <si>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</si>
  <si>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</si>
  <si>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</si>
  <si>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</si>
  <si>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</si>
  <si>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</si>
  <si>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</si>
  <si>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</si>
  <si>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</si>
  <si>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</si>
  <si>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</si>
  <si>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</si>
  <si>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</si>
  <si>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</si>
  <si>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</si>
  <si>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</si>
  <si>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</si>
  <si>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</si>
  <si>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</si>
  <si>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</si>
  <si>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</si>
  <si>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</si>
  <si>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</si>
  <si>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</si>
  <si>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</si>
  <si>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</si>
  <si>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</si>
  <si>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</si>
  <si>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</si>
  <si>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</si>
  <si>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</si>
  <si>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</si>
  <si>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</si>
  <si>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</si>
  <si>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</si>
  <si>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</si>
  <si>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</si>
  <si>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</si>
  <si>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</si>
  <si>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</si>
  <si>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</si>
  <si>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</si>
  <si>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</si>
  <si>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</si>
  <si>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</si>
  <si>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</si>
  <si>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</si>
  <si>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</si>
  <si>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</si>
  <si>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</si>
  <si>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</si>
  <si>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</si>
  <si>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</si>
  <si>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</si>
  <si>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</si>
  <si>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</si>
  <si>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</si>
  <si>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</si>
  <si>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</si>
  <si>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</si>
  <si>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</si>
  <si>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</si>
  <si>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</si>
  <si>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</si>
  <si>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</si>
  <si>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</si>
  <si>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</si>
  <si>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</si>
  <si>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</si>
  <si>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</si>
  <si>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</si>
  <si>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</si>
  <si>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</si>
  <si>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</si>
  <si>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</si>
  <si>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</si>
  <si>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</si>
  <si>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</si>
  <si>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</si>
  <si>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</si>
  <si>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</si>
  <si>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</si>
  <si>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</si>
  <si>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</si>
  <si>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</si>
  <si>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</si>
  <si>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</si>
  <si>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</si>
  <si>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</si>
  <si>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</si>
  <si>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</si>
  <si>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</si>
  <si>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</si>
  <si>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</si>
  <si>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</si>
  <si>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</si>
  <si>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</si>
  <si>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</si>
  <si>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</si>
  <si>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</si>
  <si>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</si>
  <si>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</si>
  <si>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</si>
  <si>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</si>
  <si>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</si>
  <si>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</si>
  <si>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</si>
  <si>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</si>
  <si>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</si>
  <si>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</si>
  <si>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</si>
  <si>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</si>
  <si>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</si>
  <si>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</si>
  <si>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</si>
  <si>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</si>
  <si>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</si>
  <si>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</si>
  <si>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</si>
  <si>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</si>
  <si>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</si>
  <si>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</si>
  <si>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</si>
  <si>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</si>
  <si>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</si>
  <si>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</si>
  <si>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</si>
  <si>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</si>
  <si>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</si>
  <si>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</si>
  <si>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</si>
  <si>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</si>
  <si>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</si>
  <si>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</si>
  <si>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</si>
  <si>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</si>
  <si>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</si>
  <si>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</si>
  <si>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</si>
  <si>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</si>
  <si>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</si>
  <si>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</si>
  <si>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</si>
  <si>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</si>
  <si>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</si>
  <si>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</si>
  <si>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</si>
  <si>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</si>
  <si>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</si>
  <si>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</si>
  <si>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</si>
  <si>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</si>
  <si>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</si>
  <si>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</si>
  <si>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</si>
  <si>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</si>
  <si>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</si>
  <si>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</si>
  <si>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</si>
  <si>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</si>
  <si>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</si>
  <si>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</si>
  <si>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</si>
  <si>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</si>
  <si>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</si>
  <si>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</si>
  <si>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</si>
  <si>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</si>
  <si>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</si>
  <si>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</si>
  <si>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</si>
  <si>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</si>
  <si>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</si>
  <si>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</si>
  <si>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</si>
  <si>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</si>
  <si>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</si>
  <si>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</si>
  <si>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</si>
  <si>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</si>
  <si>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</si>
  <si>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</si>
  <si>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</si>
  <si>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</si>
  <si>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</si>
  <si>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</si>
  <si>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</si>
  <si>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</si>
  <si>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</si>
  <si>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</si>
  <si>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</si>
  <si>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</si>
  <si>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</si>
  <si>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</si>
  <si>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</si>
  <si>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</si>
  <si>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</si>
  <si>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</si>
  <si>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</si>
  <si>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</si>
  <si>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</si>
  <si>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</si>
  <si>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</si>
  <si>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</si>
  <si>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</si>
  <si>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</si>
  <si>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</si>
  <si>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</si>
  <si>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</si>
  <si>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</si>
  <si>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</si>
  <si>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</si>
  <si>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</si>
  <si>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</si>
  <si>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</si>
  <si>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</si>
  <si>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</si>
  <si>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</si>
  <si>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</si>
  <si>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</si>
  <si>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</si>
  <si>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</si>
  <si>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</si>
  <si>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</si>
  <si>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</si>
  <si>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</si>
  <si>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</si>
  <si>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</si>
  <si>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</si>
  <si>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</si>
  <si>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</si>
  <si>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</si>
  <si>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</si>
  <si>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</si>
  <si>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</si>
  <si>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</si>
  <si>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</si>
  <si>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</si>
  <si>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</si>
  <si>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</si>
  <si>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</si>
  <si>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</si>
  <si>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</si>
  <si>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</si>
  <si>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</si>
  <si>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</si>
  <si>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</si>
  <si>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</si>
  <si>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</si>
  <si>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</si>
  <si>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</si>
  <si>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</si>
  <si>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</si>
  <si>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</si>
  <si>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</si>
  <si>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</si>
  <si>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</si>
  <si>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</si>
  <si>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</si>
  <si>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</si>
  <si>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</si>
  <si>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</si>
  <si>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</si>
  <si>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</si>
  <si>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</si>
  <si>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</si>
  <si>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</si>
  <si>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</si>
  <si>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</si>
  <si>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</si>
  <si>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</si>
  <si>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</si>
  <si>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</si>
  <si>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</si>
  <si>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</si>
  <si>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</si>
  <si>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</si>
  <si>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</si>
  <si>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</si>
  <si>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</si>
  <si>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</si>
  <si>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</si>
  <si>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</si>
  <si>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</si>
  <si>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</si>
  <si>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</si>
  <si>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</si>
  <si>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</si>
  <si>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</si>
  <si>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</si>
  <si>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</si>
  <si>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</si>
  <si>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</si>
  <si>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</si>
  <si>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</si>
  <si>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</si>
  <si>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</si>
  <si>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</si>
  <si>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</si>
  <si>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</si>
  <si>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</si>
  <si>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</si>
  <si>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</si>
  <si>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</si>
  <si>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</si>
  <si>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</si>
  <si>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</si>
  <si>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</si>
  <si>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</si>
  <si>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</si>
  <si>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</si>
  <si>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</si>
  <si>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</si>
  <si>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</si>
  <si>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</si>
  <si>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</si>
  <si>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</si>
  <si>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</si>
  <si>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</si>
  <si>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</si>
  <si>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</si>
  <si>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</si>
  <si>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</si>
  <si>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</si>
  <si>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</si>
  <si>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</si>
  <si>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</si>
  <si>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</si>
  <si>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</si>
  <si>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</si>
  <si>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</si>
  <si>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</si>
  <si>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</si>
  <si>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</si>
  <si>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</si>
  <si>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</si>
  <si>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</si>
  <si>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</si>
  <si>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</si>
  <si>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</si>
  <si>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</si>
  <si>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</si>
  <si>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</si>
  <si>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</si>
  <si>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</si>
  <si>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</si>
  <si>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</si>
  <si>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</si>
  <si>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</si>
  <si>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</si>
  <si>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</si>
  <si>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</si>
  <si>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</si>
  <si>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</si>
  <si>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</si>
  <si>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</si>
  <si>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</si>
  <si>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</si>
  <si>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</si>
  <si>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</si>
  <si>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</si>
  <si>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</si>
  <si>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</si>
  <si>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</si>
  <si>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</si>
  <si>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</si>
  <si>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</si>
  <si>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</si>
  <si>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</si>
  <si>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</si>
  <si>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</si>
  <si>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</si>
  <si>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</si>
  <si>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</si>
  <si>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</si>
  <si>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</si>
  <si>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</si>
  <si>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</si>
  <si>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</si>
  <si>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</si>
  <si>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</si>
  <si>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</si>
  <si>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</si>
  <si>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</si>
  <si>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</si>
  <si>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</si>
  <si>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</si>
  <si>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</si>
  <si>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</si>
  <si>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</si>
  <si>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</si>
  <si>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</si>
  <si>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</si>
  <si>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</si>
  <si>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</si>
  <si>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</si>
  <si>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</si>
  <si>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</si>
  <si>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</si>
  <si>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</si>
  <si>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</si>
  <si>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</si>
  <si>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</si>
  <si>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</si>
  <si>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</si>
  <si>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</si>
  <si>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</si>
  <si>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</si>
  <si>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</si>
  <si>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</si>
  <si>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</si>
  <si>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</si>
  <si>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</si>
  <si>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</si>
  <si>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</si>
  <si>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</si>
  <si>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</si>
  <si>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</si>
  <si>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</si>
  <si>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</si>
  <si>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</si>
  <si>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</si>
  <si>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</si>
  <si>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</si>
  <si>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</si>
  <si>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</si>
  <si>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</si>
  <si>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</si>
  <si>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</si>
  <si>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</si>
  <si>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</si>
  <si>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</si>
  <si>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</si>
  <si>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</si>
  <si>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</si>
  <si>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</si>
  <si>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</si>
  <si>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</si>
  <si>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</si>
  <si>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</si>
  <si>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</si>
  <si>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</si>
  <si>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</si>
  <si>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</si>
  <si>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</si>
  <si>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</si>
  <si>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</si>
  <si>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</si>
  <si>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</si>
  <si>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</si>
  <si>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</si>
  <si>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</si>
  <si>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</si>
  <si>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</si>
  <si>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</si>
  <si>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</si>
  <si>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</si>
  <si>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</si>
  <si>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</si>
  <si>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</si>
  <si>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</si>
  <si>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</si>
  <si>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</si>
  <si>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</si>
  <si>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</si>
  <si>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</si>
  <si>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</si>
  <si>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</si>
  <si>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</si>
  <si>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</si>
  <si>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</si>
  <si>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</si>
  <si>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</si>
  <si>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</si>
  <si>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</si>
  <si>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</si>
  <si>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</si>
  <si>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</si>
  <si>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</si>
  <si>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</si>
  <si>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</si>
  <si>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</si>
  <si>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</si>
  <si>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</si>
  <si>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</si>
  <si>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</si>
  <si>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</si>
  <si>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</si>
  <si>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</si>
  <si>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</si>
  <si>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</si>
  <si>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</si>
  <si>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</si>
  <si>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</si>
  <si>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</si>
  <si>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</si>
  <si>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</si>
  <si>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</si>
  <si>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</si>
  <si>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</si>
  <si>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</si>
  <si>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</si>
  <si>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</si>
  <si>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</si>
  <si>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</si>
  <si>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</si>
  <si>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</si>
  <si>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</si>
  <si>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</si>
  <si>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</si>
  <si>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</si>
  <si>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</si>
  <si>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</si>
  <si>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</si>
  <si>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</si>
  <si>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</si>
  <si>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</si>
  <si>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</si>
  <si>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</si>
  <si>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</si>
  <si>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</si>
  <si>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</si>
  <si>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</si>
  <si>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</si>
  <si>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</si>
  <si>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</si>
  <si>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</si>
  <si>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</si>
  <si>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</si>
  <si>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</si>
  <si>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</si>
  <si>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</si>
  <si>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</si>
  <si>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</si>
  <si>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</si>
  <si>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</si>
  <si>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</si>
  <si>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</si>
  <si>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</si>
  <si>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</si>
  <si>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</si>
  <si>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</si>
  <si>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</si>
  <si>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</si>
  <si>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</si>
  <si>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</si>
  <si>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</si>
  <si>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</si>
  <si>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</si>
  <si>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</si>
  <si>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</si>
  <si>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</si>
  <si>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</si>
  <si>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</si>
  <si>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</si>
  <si>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</si>
  <si>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</si>
  <si>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</si>
  <si>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</si>
  <si>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</si>
  <si>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</si>
  <si>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</si>
  <si>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</si>
  <si>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</si>
  <si>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</si>
  <si>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</si>
  <si>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</si>
  <si>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</si>
  <si>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</si>
  <si>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</si>
  <si>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</si>
  <si>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</si>
  <si>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</si>
  <si>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</si>
  <si>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</si>
  <si>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</si>
  <si>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</si>
  <si>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</si>
  <si>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</si>
  <si>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</si>
  <si>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</si>
  <si>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</si>
  <si>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</si>
  <si>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</si>
  <si>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</si>
  <si>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</si>
  <si>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</si>
  <si>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</si>
  <si>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</si>
  <si>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</si>
  <si>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</si>
  <si>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</si>
  <si>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</si>
  <si>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</si>
  <si>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</si>
  <si>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</si>
  <si>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</si>
  <si>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</si>
  <si>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</si>
  <si>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</si>
  <si>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</si>
  <si>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</si>
  <si>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</si>
  <si>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</si>
  <si>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</si>
  <si>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</si>
  <si>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</si>
  <si>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</si>
  <si>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</si>
  <si>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</si>
  <si>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</si>
  <si>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</si>
  <si>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</si>
  <si>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</si>
  <si>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</si>
  <si>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</si>
  <si>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</si>
  <si>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</si>
  <si>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</si>
  <si>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</si>
  <si>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</si>
  <si>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</si>
  <si>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</si>
  <si>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</si>
  <si>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</si>
  <si>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</si>
  <si>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</si>
  <si>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</si>
  <si>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</si>
  <si>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</si>
  <si>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</si>
  <si>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</si>
  <si>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</si>
  <si>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</si>
  <si>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</si>
  <si>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</si>
  <si>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</si>
  <si>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</si>
  <si>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</si>
  <si>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</si>
  <si>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</si>
  <si>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</si>
  <si>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</si>
  <si>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</si>
  <si>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</si>
  <si>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</si>
  <si>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</si>
  <si>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</si>
  <si>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</si>
  <si>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</si>
  <si>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</si>
  <si>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</si>
  <si>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</si>
  <si>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</si>
  <si>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</si>
  <si>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</si>
  <si>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</si>
  <si>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</si>
  <si>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</si>
  <si>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</si>
  <si>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</si>
  <si>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</si>
  <si>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</si>
  <si>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</si>
  <si>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</si>
  <si>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</si>
  <si>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</si>
  <si>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</si>
  <si>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</si>
  <si>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</si>
  <si>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</si>
  <si>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</si>
  <si>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</si>
  <si>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</si>
  <si>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</si>
  <si>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</si>
  <si>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</si>
  <si>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</si>
  <si>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</si>
  <si>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</si>
  <si>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</si>
  <si>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</si>
  <si>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</si>
  <si>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</si>
  <si>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</si>
  <si>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</si>
  <si>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</si>
  <si>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</si>
  <si>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</si>
  <si>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</si>
  <si>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</si>
  <si>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</si>
  <si>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</si>
  <si>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</si>
  <si>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</si>
  <si>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</si>
  <si>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</si>
  <si>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</si>
  <si>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</si>
  <si>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</si>
  <si>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</si>
  <si>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</si>
  <si>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</si>
  <si>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</si>
  <si>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</si>
  <si>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</si>
  <si>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</si>
  <si>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</si>
  <si>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</si>
  <si>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</si>
  <si>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</si>
  <si>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</si>
  <si>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</si>
  <si>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</si>
  <si>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</si>
  <si>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</si>
  <si>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</si>
  <si>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</si>
  <si>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</si>
  <si>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</si>
  <si>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</si>
  <si>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</si>
  <si>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</si>
  <si>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</si>
  <si>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</si>
  <si>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</si>
  <si>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</si>
  <si>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</si>
  <si>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</si>
  <si>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</si>
  <si>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</si>
  <si>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</si>
  <si>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</si>
  <si>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</si>
  <si>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</si>
  <si>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</si>
  <si>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</si>
  <si>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</si>
  <si>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</si>
  <si>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</si>
  <si>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</si>
  <si>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</si>
  <si>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</si>
  <si>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</si>
  <si>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</si>
  <si>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</si>
  <si>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</si>
  <si>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</si>
  <si>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</si>
  <si>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</si>
  <si>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</si>
  <si>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</si>
  <si>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</si>
  <si>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</si>
  <si>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</si>
  <si>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</si>
  <si>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</si>
  <si>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</si>
  <si>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</si>
  <si>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</si>
  <si>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</si>
  <si>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</si>
  <si>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</si>
  <si>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</si>
  <si>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</si>
  <si>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</si>
  <si>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</si>
  <si>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</si>
  <si>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</si>
  <si>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</si>
  <si>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</si>
  <si>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</si>
  <si>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</si>
  <si>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</si>
  <si>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</si>
  <si>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</si>
  <si>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</si>
  <si>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</si>
  <si>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</si>
  <si>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</si>
  <si>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</si>
  <si>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</si>
  <si>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</si>
  <si>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</si>
  <si>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</si>
  <si>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</si>
  <si>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</si>
  <si>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</si>
  <si>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</si>
  <si>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</si>
  <si>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</si>
  <si>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</si>
  <si>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</si>
  <si>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</si>
  <si>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</si>
  <si>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</si>
  <si>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</si>
  <si>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</si>
  <si>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</si>
  <si>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</si>
  <si>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</si>
  <si>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</si>
  <si>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</si>
  <si>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</si>
  <si>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</si>
  <si>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</si>
  <si>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</si>
  <si>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</si>
  <si>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</si>
  <si>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</si>
  <si>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</si>
  <si>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</si>
  <si>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</si>
  <si>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</si>
  <si>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</si>
  <si>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</si>
  <si>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</si>
  <si>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</si>
  <si>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</si>
  <si>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</si>
  <si>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</si>
  <si>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</si>
  <si>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</si>
  <si>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</si>
  <si>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</si>
  <si>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</si>
  <si>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</si>
  <si>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</si>
  <si>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</si>
  <si>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</si>
  <si>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</si>
  <si>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</si>
  <si>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</si>
  <si>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</si>
  <si>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</si>
  <si>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</si>
  <si>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</si>
  <si>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</si>
  <si>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</si>
  <si>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</si>
  <si>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</si>
  <si>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</si>
  <si>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</si>
  <si>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</si>
  <si>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</si>
  <si>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</si>
  <si>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</si>
  <si>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</si>
  <si>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</si>
  <si>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</si>
  <si>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</si>
  <si>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</si>
  <si>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</si>
  <si>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</si>
  <si>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</si>
  <si>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</si>
  <si>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</si>
  <si>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</si>
  <si>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</si>
  <si>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</si>
  <si>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</si>
  <si>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</si>
  <si>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</si>
  <si>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</si>
  <si>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</si>
  <si>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</si>
  <si>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</si>
  <si>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</si>
  <si>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</si>
  <si>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</si>
  <si>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</si>
  <si>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</si>
  <si>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</si>
  <si>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</si>
  <si>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</si>
  <si>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</si>
  <si>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</si>
  <si>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</si>
  <si>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</si>
  <si>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</si>
  <si>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</si>
  <si>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</si>
  <si>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</si>
  <si>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</si>
  <si>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</si>
  <si>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</si>
  <si>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</si>
  <si>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</si>
  <si>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</si>
  <si>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</si>
  <si>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</si>
  <si>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</si>
  <si>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</si>
  <si>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</si>
  <si>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</si>
  <si>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</si>
  <si>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</si>
  <si>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</si>
  <si>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</si>
  <si>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</si>
  <si>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</si>
  <si>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</si>
  <si>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</si>
  <si>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</si>
  <si>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</si>
  <si>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</si>
  <si>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</si>
  <si>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</si>
  <si>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</si>
  <si>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</si>
  <si>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</si>
  <si>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</si>
  <si>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</si>
  <si>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</si>
  <si>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</si>
  <si>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</si>
  <si>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</si>
  <si>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</si>
  <si>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</si>
  <si>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</si>
  <si>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</si>
  <si>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</si>
  <si>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</si>
  <si>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</si>
  <si>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</si>
  <si>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</si>
  <si>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</si>
  <si>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</si>
  <si>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</si>
  <si>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</si>
  <si>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</si>
  <si>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</si>
  <si>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</si>
  <si>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</si>
  <si>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</si>
  <si>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</si>
  <si>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</si>
  <si>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</si>
  <si>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</si>
  <si>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</si>
  <si>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</si>
  <si>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</si>
  <si>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</si>
  <si>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</si>
  <si>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</si>
  <si>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</si>
  <si>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</si>
  <si>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</si>
  <si>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</si>
  <si>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</si>
  <si>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</si>
  <si>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</si>
  <si>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</si>
  <si>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</si>
  <si>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</si>
  <si>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</si>
  <si>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</si>
  <si>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</si>
  <si>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</si>
  <si>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</si>
  <si>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</si>
  <si>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</si>
  <si>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</si>
  <si>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</si>
  <si>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</si>
  <si>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</si>
  <si>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</si>
  <si>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</si>
  <si>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</si>
  <si>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</si>
  <si>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</si>
  <si>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</si>
  <si>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</si>
  <si>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</si>
  <si>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</si>
  <si>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</si>
  <si>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</si>
  <si>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</si>
  <si>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</si>
  <si>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</si>
  <si>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</si>
  <si>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</si>
  <si>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</si>
  <si>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</si>
  <si>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</si>
  <si>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</si>
  <si>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</si>
  <si>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</si>
  <si>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</si>
  <si>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</si>
  <si>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</si>
  <si>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</si>
  <si>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</si>
  <si>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</si>
  <si>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</si>
  <si>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</si>
  <si>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</si>
  <si>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</si>
  <si>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</si>
  <si>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</si>
  <si>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</si>
  <si>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</si>
  <si>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</si>
  <si>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</si>
  <si>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</si>
  <si>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</si>
  <si>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</si>
  <si>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</si>
  <si>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</si>
  <si>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</si>
  <si>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</si>
  <si>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</si>
  <si>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</si>
  <si>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</si>
  <si>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</si>
  <si>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</si>
  <si>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</si>
  <si>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</si>
  <si>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</si>
  <si>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</si>
  <si>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</si>
  <si>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</si>
  <si>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</si>
  <si>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</si>
  <si>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</si>
  <si>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</si>
  <si>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</si>
  <si>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</si>
  <si>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</si>
  <si>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</si>
  <si>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</si>
  <si>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</si>
  <si>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</si>
  <si>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</si>
  <si>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</si>
  <si>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</si>
  <si>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</si>
  <si>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</si>
  <si>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</si>
  <si>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</si>
  <si>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</si>
  <si>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</si>
  <si>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</si>
  <si>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</si>
  <si>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</si>
  <si>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</si>
  <si>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</si>
  <si>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</si>
  <si>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</si>
  <si>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</si>
  <si>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</si>
  <si>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</si>
  <si>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</si>
  <si>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</si>
  <si>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</si>
  <si>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</si>
  <si>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</si>
  <si>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</si>
  <si>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</si>
  <si>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</si>
  <si>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</si>
  <si>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</si>
  <si>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</si>
  <si>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</si>
  <si>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</si>
  <si>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</si>
  <si>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</si>
  <si>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</si>
  <si>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</si>
  <si>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</si>
  <si>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</si>
  <si>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</si>
  <si>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</si>
  <si>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</si>
  <si>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</si>
  <si>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</si>
  <si>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</si>
  <si>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</si>
  <si>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</si>
  <si>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</si>
  <si>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</si>
  <si>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</si>
  <si>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</si>
  <si>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</si>
  <si>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</si>
  <si>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</si>
  <si>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</si>
  <si>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</si>
  <si>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</si>
  <si>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</si>
  <si>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</si>
  <si>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</si>
  <si>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</si>
  <si>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</si>
  <si>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</si>
  <si>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</si>
  <si>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</si>
  <si>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</si>
  <si>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</si>
  <si>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</si>
  <si>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</si>
  <si>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</si>
  <si>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</si>
  <si>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</si>
  <si>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</si>
  <si>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</si>
  <si>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</si>
  <si>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</si>
  <si>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</si>
  <si>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</si>
  <si>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</si>
  <si>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</si>
  <si>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</si>
  <si>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</si>
  <si>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</si>
  <si>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</si>
  <si>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</si>
  <si>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</si>
  <si>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</si>
  <si>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</si>
  <si>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</si>
  <si>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</si>
  <si>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</si>
  <si>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</si>
  <si>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</si>
  <si>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</si>
  <si>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</si>
  <si>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</si>
  <si>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</si>
  <si>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</si>
  <si>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</si>
  <si>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</si>
  <si>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</si>
  <si>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</si>
  <si>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</si>
  <si>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</si>
  <si>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</si>
  <si>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</si>
  <si>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</si>
  <si>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</si>
  <si>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</si>
  <si>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</si>
  <si>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</si>
  <si>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</si>
  <si>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</si>
  <si>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</si>
  <si>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</si>
  <si>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</si>
  <si>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</si>
  <si>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</si>
  <si>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</si>
  <si>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</si>
  <si>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</si>
  <si>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</si>
  <si>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</si>
  <si>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</si>
  <si>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</si>
  <si>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</si>
  <si>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</si>
  <si>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</si>
  <si>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</si>
  <si>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</si>
  <si>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</si>
  <si>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</si>
  <si>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</si>
  <si>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</si>
  <si>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</si>
  <si>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</si>
  <si>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</si>
  <si>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</si>
  <si>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</si>
  <si>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</si>
  <si>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</si>
  <si>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</si>
  <si>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</si>
  <si>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</si>
  <si>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</si>
  <si>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</si>
  <si>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</si>
  <si>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</si>
  <si>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</si>
  <si>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</si>
  <si>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</si>
  <si>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</si>
  <si>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</si>
  <si>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</si>
  <si>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</si>
  <si>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</si>
  <si>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</si>
  <si>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</si>
  <si>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</si>
  <si>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</si>
  <si>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</si>
  <si>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</si>
  <si>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</si>
  <si>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</si>
  <si>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</si>
  <si>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</si>
  <si>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</si>
  <si>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</si>
  <si>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</si>
  <si>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</si>
  <si>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</si>
  <si>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</si>
  <si>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</si>
  <si>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</si>
  <si>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</si>
  <si>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</si>
  <si>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</si>
  <si>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</si>
  <si>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</si>
  <si>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</si>
  <si>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</si>
  <si>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</si>
  <si>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</si>
  <si>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</si>
  <si>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</si>
  <si>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</si>
  <si>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</si>
  <si>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</si>
  <si>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</si>
  <si>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</si>
  <si>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</si>
  <si>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</si>
  <si>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</si>
  <si>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</si>
  <si>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</si>
  <si>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</si>
  <si>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</si>
  <si>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</si>
  <si>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</si>
  <si>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</si>
  <si>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</si>
  <si>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</si>
  <si>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</si>
  <si>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</si>
  <si>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</si>
  <si>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</si>
  <si>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</si>
  <si>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</si>
  <si>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</si>
  <si>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</si>
  <si>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</si>
  <si>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</si>
  <si>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</si>
  <si>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</si>
  <si>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</si>
  <si>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</si>
  <si>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</si>
  <si>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</si>
  <si>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</si>
  <si>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</si>
  <si>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</si>
  <si>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</si>
  <si>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</si>
  <si>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</si>
  <si>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</si>
  <si>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</si>
  <si>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</si>
  <si>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</si>
  <si>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</si>
  <si>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</si>
  <si>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</si>
  <si>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</si>
  <si>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</si>
  <si>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</si>
  <si>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</si>
  <si>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</si>
  <si>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</si>
  <si>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</si>
  <si>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</si>
  <si>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</si>
  <si>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</si>
  <si>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</si>
  <si>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</si>
  <si>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</si>
  <si>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</si>
  <si>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</si>
  <si>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</si>
  <si>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</si>
  <si>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</si>
  <si>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</si>
  <si>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</si>
  <si>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</si>
  <si>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</si>
  <si>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</si>
  <si>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</si>
  <si>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</si>
  <si>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</si>
  <si>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</si>
  <si>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</si>
  <si>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</si>
  <si>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</si>
  <si>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</si>
  <si>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</si>
  <si>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</si>
  <si>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</si>
  <si>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</si>
  <si>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</si>
  <si>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</si>
  <si>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</si>
  <si>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</si>
  <si>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</si>
  <si>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</si>
  <si>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</si>
  <si>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</si>
  <si>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</si>
  <si>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</si>
  <si>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</si>
  <si>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</si>
  <si>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</si>
  <si>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</si>
  <si>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</si>
  <si>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</si>
  <si>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</si>
  <si>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</si>
  <si>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</si>
  <si>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</si>
  <si>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</si>
  <si>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</si>
  <si>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</si>
  <si>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</si>
  <si>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</si>
  <si>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</si>
  <si>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</si>
  <si>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</si>
  <si>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</si>
  <si>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</si>
  <si>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</si>
  <si>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</si>
  <si>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</si>
  <si>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</si>
  <si>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</si>
  <si>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</si>
  <si>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</si>
  <si>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</si>
  <si>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</si>
  <si>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</si>
  <si>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</si>
  <si>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</si>
  <si>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</si>
  <si>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</si>
  <si>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</si>
  <si>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</si>
  <si>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</si>
  <si>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</si>
  <si>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</si>
  <si>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</si>
  <si>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</si>
  <si>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</si>
  <si>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</si>
  <si>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</si>
  <si>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</si>
  <si>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</si>
  <si>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</si>
  <si>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</si>
  <si>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</si>
  <si>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</si>
  <si>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</si>
  <si>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</si>
  <si>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</si>
  <si>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</si>
  <si>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</si>
  <si>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</si>
  <si>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</si>
  <si>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</si>
  <si>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</si>
  <si>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</si>
  <si>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</si>
  <si>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</si>
  <si>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</si>
  <si>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</si>
  <si>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</si>
  <si>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</si>
  <si>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</si>
  <si>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</si>
  <si>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</si>
  <si>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</si>
  <si>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</si>
  <si>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</si>
  <si>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</si>
  <si>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</si>
  <si>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</si>
  <si>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</si>
  <si>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</si>
  <si>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</si>
  <si>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</si>
  <si>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</si>
  <si>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</si>
  <si>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</si>
  <si>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</si>
  <si>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</si>
  <si>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</si>
  <si>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</si>
  <si>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</si>
  <si>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</si>
  <si>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</si>
  <si>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</si>
  <si>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</si>
  <si>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</si>
  <si>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</si>
  <si>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</si>
  <si>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</si>
  <si>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</si>
  <si>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</si>
  <si>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</si>
  <si>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</si>
  <si>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</si>
  <si>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</si>
  <si>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</si>
  <si>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</si>
  <si>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</si>
  <si>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</si>
  <si>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</si>
  <si>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</si>
  <si>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</si>
  <si>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</si>
  <si>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</si>
  <si>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</si>
  <si>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</si>
  <si>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</si>
  <si>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</si>
  <si>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</si>
  <si>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</si>
  <si>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</si>
  <si>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</si>
  <si>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</si>
  <si>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</si>
  <si>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</si>
  <si>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</si>
  <si>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</si>
  <si>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</si>
  <si>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</si>
  <si>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</si>
  <si>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</si>
  <si>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</si>
  <si>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</si>
  <si>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</si>
  <si>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</si>
  <si>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</si>
  <si>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</si>
  <si>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</si>
  <si>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</si>
  <si>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</si>
  <si>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</si>
  <si>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</si>
  <si>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</si>
  <si>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</si>
  <si>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</si>
  <si>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</si>
  <si>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</si>
  <si>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</si>
  <si>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</si>
  <si>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</si>
  <si>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</si>
  <si>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</si>
  <si>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</si>
  <si>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</si>
  <si>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</si>
  <si>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</si>
  <si>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</si>
  <si>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</si>
  <si>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</si>
  <si>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</si>
  <si>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</si>
  <si>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</si>
  <si>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</si>
  <si>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</si>
  <si>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</si>
  <si>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</si>
  <si>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</si>
  <si>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</si>
  <si>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</si>
  <si>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</si>
  <si>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</si>
  <si>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</si>
  <si>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</si>
  <si>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</si>
  <si>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</si>
  <si>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</si>
  <si>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</si>
  <si>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</si>
  <si>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</si>
  <si>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</si>
  <si>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</si>
  <si>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</si>
  <si>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</si>
  <si>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</si>
  <si>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</si>
  <si>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</si>
  <si>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</si>
  <si>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</si>
  <si>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</si>
  <si>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</si>
  <si>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</si>
  <si>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</si>
  <si>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</si>
  <si>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</si>
  <si>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</si>
  <si>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</si>
  <si>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</si>
  <si>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</si>
  <si>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</si>
  <si>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</si>
  <si>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</si>
  <si>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</si>
  <si>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</si>
  <si>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</si>
  <si>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</si>
  <si>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</si>
  <si>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</si>
  <si>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</si>
  <si>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</si>
  <si>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</si>
  <si>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</si>
  <si>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</si>
  <si>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</si>
  <si>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</si>
  <si>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</si>
  <si>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</si>
  <si>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</si>
  <si>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</si>
  <si>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</si>
  <si>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</si>
  <si>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</si>
  <si>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</si>
  <si>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</si>
  <si>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</si>
  <si>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</si>
  <si>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</si>
  <si>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</si>
  <si>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</si>
  <si>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</si>
  <si>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</si>
  <si>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</si>
  <si>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</si>
  <si>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</si>
  <si>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</si>
  <si>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</si>
  <si>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</si>
  <si>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</si>
  <si>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</si>
  <si>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</si>
  <si>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</si>
  <si>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</si>
  <si>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</si>
  <si>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</si>
  <si>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</si>
  <si>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</si>
  <si>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</si>
  <si>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</si>
  <si>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</si>
  <si>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</si>
  <si>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</si>
  <si>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</si>
  <si>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</si>
  <si>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</si>
  <si>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</si>
  <si>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</si>
  <si>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</si>
  <si>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</si>
  <si>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</si>
  <si>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</si>
  <si>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</si>
  <si>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</si>
  <si>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</si>
  <si>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</si>
  <si>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</si>
  <si>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</si>
  <si>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</si>
  <si>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</si>
  <si>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</si>
  <si>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</si>
  <si>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</si>
  <si>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</si>
  <si>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</si>
  <si>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</si>
  <si>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</si>
  <si>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</si>
  <si>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</si>
  <si>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</si>
  <si>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</si>
  <si>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</si>
  <si>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</si>
  <si>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</si>
  <si>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</si>
  <si>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</si>
  <si>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</si>
  <si>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</si>
  <si>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</si>
  <si>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</si>
  <si>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</si>
  <si>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</si>
  <si>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</si>
  <si>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</si>
  <si>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</si>
  <si>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</si>
  <si>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</si>
  <si>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</si>
  <si>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</si>
  <si>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</si>
  <si>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</si>
  <si>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</si>
  <si>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</si>
  <si>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</si>
  <si>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</si>
  <si>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</si>
  <si>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</si>
  <si>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</si>
  <si>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</si>
  <si>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</si>
  <si>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</si>
  <si>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</si>
  <si>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</si>
  <si>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</si>
  <si>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</si>
  <si>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</si>
  <si>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</si>
  <si>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</si>
  <si>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</si>
  <si>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</si>
  <si>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</si>
  <si>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</si>
  <si>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</si>
  <si>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</si>
  <si>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</si>
  <si>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</si>
  <si>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</si>
  <si>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</si>
  <si>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</si>
  <si>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</si>
  <si>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</si>
  <si>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</si>
  <si>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</si>
  <si>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</si>
  <si>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</si>
  <si>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</si>
  <si>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</si>
  <si>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</si>
  <si>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</si>
  <si>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</si>
  <si>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</si>
  <si>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</si>
  <si>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</si>
  <si>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</si>
  <si>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</si>
  <si>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</si>
  <si>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</si>
  <si>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</si>
  <si>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</si>
  <si>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</si>
  <si>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</si>
  <si>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</si>
  <si>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</si>
  <si>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</si>
  <si>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</si>
  <si>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</si>
  <si>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</si>
  <si>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</si>
  <si>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</si>
  <si>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</si>
  <si>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</si>
  <si>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</si>
  <si>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</si>
  <si>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</si>
  <si>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</si>
  <si>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</si>
  <si>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</si>
  <si>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</si>
  <si>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</si>
  <si>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</si>
  <si>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</si>
  <si>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</si>
  <si>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</si>
  <si>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</si>
  <si>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</si>
  <si>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</si>
  <si>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</si>
  <si>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</si>
  <si>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</si>
  <si>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</si>
  <si>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</si>
  <si>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</si>
  <si>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</si>
  <si>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</si>
  <si>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</si>
  <si>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</si>
  <si>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</si>
  <si>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</si>
  <si>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</si>
  <si>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</si>
  <si>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</si>
  <si>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</si>
  <si>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</si>
  <si>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</si>
  <si>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</si>
  <si>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</si>
  <si>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</si>
  <si>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</si>
  <si>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</si>
  <si>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</si>
  <si>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</si>
  <si>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</si>
  <si>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</si>
  <si>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</si>
  <si>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</si>
  <si>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</si>
  <si>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</si>
  <si>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</si>
  <si>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</si>
  <si>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</si>
  <si>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</si>
  <si>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</si>
  <si>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</si>
  <si>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</si>
  <si>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</si>
  <si>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</si>
  <si>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</si>
  <si>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</si>
  <si>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</si>
  <si>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</si>
  <si>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</si>
  <si>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</si>
  <si>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</si>
  <si>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</si>
  <si>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</si>
  <si>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</si>
  <si>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</si>
  <si>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</si>
  <si>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</si>
  <si>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</si>
  <si>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</si>
  <si>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</si>
  <si>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</si>
  <si>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</si>
  <si>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</si>
  <si>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</si>
  <si>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</si>
  <si>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</si>
  <si>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</si>
  <si>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</si>
  <si>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</si>
  <si>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</si>
  <si>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</si>
  <si>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</si>
  <si>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</si>
  <si>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</si>
  <si>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</si>
  <si>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</si>
  <si>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</si>
  <si>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</si>
  <si>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</si>
  <si>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</si>
  <si>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</si>
  <si>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</si>
  <si>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</si>
  <si>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</si>
  <si>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</si>
  <si>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</si>
  <si>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</si>
  <si>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</si>
  <si>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</si>
  <si>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</si>
  <si>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</si>
  <si>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</si>
  <si>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</si>
  <si>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</si>
  <si>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</si>
  <si>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</si>
  <si>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</si>
  <si>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</si>
  <si>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</si>
  <si>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</si>
  <si>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</si>
  <si>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</si>
  <si>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</si>
  <si>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</si>
  <si>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</si>
  <si>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</si>
  <si>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</si>
  <si>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</si>
  <si>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</si>
  <si>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</si>
  <si>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</si>
  <si>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</si>
  <si>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</si>
  <si>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</si>
  <si>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</si>
  <si>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</si>
  <si>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</si>
  <si>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</si>
  <si>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</si>
  <si>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</si>
  <si>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</si>
  <si>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</si>
  <si>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</si>
  <si>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</si>
  <si>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</si>
  <si>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</si>
  <si>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</si>
  <si>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</si>
  <si>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</si>
  <si>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</si>
  <si>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</si>
  <si>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</si>
  <si>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</si>
  <si>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</si>
  <si>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</si>
  <si>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</si>
  <si>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</si>
  <si>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</si>
  <si>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</si>
  <si>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</si>
  <si>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</si>
  <si>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</si>
  <si>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</si>
  <si>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</si>
  <si>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</si>
  <si>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</si>
  <si>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</si>
  <si>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</si>
  <si>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</si>
  <si>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</si>
  <si>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</si>
  <si>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</si>
  <si>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</si>
  <si>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</si>
  <si>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</si>
  <si>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</si>
  <si>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</si>
  <si>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</si>
  <si>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</si>
  <si>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</si>
  <si>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</si>
  <si>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</si>
  <si>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</si>
  <si>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</si>
  <si>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</si>
  <si>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</si>
  <si>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</si>
  <si>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</si>
  <si>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</si>
  <si>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</si>
  <si>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</si>
  <si>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</si>
  <si>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</si>
  <si>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</si>
  <si>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</si>
  <si>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</si>
  <si>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</si>
  <si>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</si>
  <si>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</si>
  <si>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</si>
  <si>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</si>
  <si>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</si>
  <si>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</si>
  <si>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</si>
  <si>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</si>
  <si>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</si>
  <si>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</si>
  <si>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</si>
  <si>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</si>
  <si>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</si>
  <si>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</si>
  <si>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</si>
  <si>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</si>
  <si>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</si>
  <si>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</si>
  <si>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</si>
  <si>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</si>
  <si>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</si>
  <si>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</si>
  <si>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</si>
  <si>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</si>
  <si>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</si>
  <si>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</si>
  <si>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</si>
  <si>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</si>
  <si>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</si>
  <si>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</si>
  <si>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</si>
  <si>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</si>
  <si>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</si>
  <si>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</si>
  <si>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</si>
  <si>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</si>
  <si>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</si>
  <si>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</si>
  <si>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</si>
  <si>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</si>
  <si>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</si>
  <si>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</si>
  <si>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</si>
  <si>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</si>
  <si>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</si>
  <si>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</si>
  <si>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</si>
  <si>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</si>
  <si>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</si>
  <si>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</si>
  <si>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</si>
  <si>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</si>
  <si>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</si>
  <si>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</si>
  <si>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</si>
  <si>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</si>
  <si>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</si>
  <si>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</si>
  <si>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</si>
  <si>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</si>
  <si>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</si>
  <si>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</si>
  <si>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</si>
  <si>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</si>
  <si>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</si>
  <si>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</si>
  <si>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</si>
  <si>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</si>
  <si>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</si>
  <si>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</si>
  <si>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</si>
  <si>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</si>
  <si>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</si>
  <si>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</si>
  <si>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</si>
  <si>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</si>
  <si>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</si>
  <si>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</si>
  <si>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</si>
  <si>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</si>
  <si>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</si>
  <si>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</si>
  <si>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</si>
  <si>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</si>
  <si>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</si>
  <si>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</si>
  <si>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</si>
  <si>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</si>
  <si>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</si>
  <si>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</si>
  <si>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</si>
  <si>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</si>
  <si>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</si>
  <si>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</si>
  <si>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</si>
  <si>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</si>
  <si>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</si>
  <si>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</si>
  <si>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</si>
  <si>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</si>
  <si>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</si>
  <si>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</si>
  <si>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</si>
  <si>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</si>
  <si>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</si>
  <si>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</si>
  <si>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</si>
  <si>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</si>
  <si>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</si>
  <si>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</si>
  <si>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</si>
  <si>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</si>
  <si>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</si>
  <si>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</si>
  <si>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</si>
  <si>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</si>
  <si>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</si>
  <si>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</si>
  <si>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</si>
  <si>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</si>
  <si>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</si>
  <si>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</si>
  <si>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</si>
  <si>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</si>
  <si>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</si>
  <si>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</si>
  <si>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</si>
  <si>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</si>
  <si>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</si>
  <si>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</si>
  <si>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</si>
  <si>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</si>
  <si>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</si>
  <si>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</si>
  <si>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</si>
  <si>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</si>
  <si>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</si>
  <si>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</si>
  <si>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</si>
  <si>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</si>
  <si>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</si>
  <si>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</si>
  <si>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</si>
  <si>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</si>
  <si>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</si>
  <si>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</si>
  <si>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</si>
  <si>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</si>
  <si>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</si>
  <si>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</si>
  <si>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</si>
  <si>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</si>
  <si>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</si>
  <si>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</si>
  <si>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</si>
  <si>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</si>
  <si>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</si>
  <si>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</si>
  <si>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</si>
  <si>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</si>
  <si>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</si>
  <si>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</si>
  <si>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</si>
  <si>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</si>
  <si>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</si>
  <si>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</si>
  <si>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</si>
  <si>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</si>
  <si>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</si>
  <si>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</si>
  <si>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</si>
  <si>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</si>
  <si>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</si>
  <si>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</si>
  <si>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</si>
  <si>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</si>
  <si>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</si>
  <si>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</si>
  <si>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</si>
  <si>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</si>
  <si>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</si>
  <si>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</si>
  <si>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</si>
  <si>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</si>
  <si>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</si>
  <si>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</si>
  <si>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</si>
  <si>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</si>
  <si>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</si>
  <si>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</si>
  <si>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</si>
  <si>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</si>
  <si>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</si>
  <si>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</si>
  <si>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</si>
  <si>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</si>
  <si>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</si>
  <si>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</si>
  <si>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</si>
  <si>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</si>
  <si>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</si>
  <si>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</si>
  <si>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</si>
  <si>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</si>
  <si>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</si>
  <si>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</si>
  <si>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</si>
  <si>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</si>
  <si>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</si>
  <si>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</si>
  <si>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</si>
  <si>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</si>
  <si>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</si>
  <si>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</si>
  <si>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</si>
  <si>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</si>
  <si>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</si>
  <si>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</si>
  <si>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</si>
  <si>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</si>
  <si>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</si>
  <si>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</si>
  <si>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</si>
  <si>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</si>
  <si>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</si>
  <si>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</si>
  <si>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</si>
  <si>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</si>
  <si>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</si>
  <si>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</si>
  <si>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</si>
  <si>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</si>
  <si>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</si>
  <si>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</si>
  <si>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</si>
  <si>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</si>
  <si>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</si>
  <si>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</si>
  <si>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</si>
  <si>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</si>
  <si>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</si>
  <si>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</si>
  <si>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</si>
  <si>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</si>
  <si>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</si>
  <si>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</si>
  <si>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</si>
  <si>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</si>
  <si>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</si>
  <si>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</si>
  <si>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</si>
  <si>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</si>
  <si>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</si>
  <si>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</si>
  <si>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</si>
  <si>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</si>
  <si>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</si>
  <si>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</si>
  <si>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</si>
  <si>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</si>
  <si>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</si>
  <si>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</si>
  <si>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</si>
  <si>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</si>
  <si>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</si>
  <si>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</si>
  <si>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</si>
  <si>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</si>
  <si>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</si>
  <si>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</si>
  <si>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</si>
  <si>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</si>
  <si>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</si>
  <si>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</si>
  <si>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</si>
  <si>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</si>
  <si>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</si>
  <si>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</si>
  <si>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</si>
  <si>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</si>
  <si>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</si>
  <si>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</si>
  <si>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</si>
  <si>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</si>
  <si>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</si>
  <si>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</si>
  <si>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</si>
  <si>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</si>
  <si>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</si>
  <si>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</si>
  <si>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</si>
  <si>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</si>
  <si>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</si>
  <si>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</si>
  <si>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</si>
  <si>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</si>
  <si>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</si>
  <si>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</si>
  <si>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</si>
  <si>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</si>
  <si>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</si>
  <si>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</si>
  <si>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</si>
  <si>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</si>
  <si>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</si>
  <si>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</si>
  <si>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</si>
  <si>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</si>
  <si>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</si>
  <si>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</si>
  <si>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</si>
  <si>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</si>
  <si>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</si>
  <si>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</si>
  <si>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</si>
  <si>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</si>
  <si>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</si>
  <si>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</si>
  <si>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</si>
  <si>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</si>
  <si>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</si>
  <si>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</si>
  <si>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</si>
  <si>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</si>
  <si>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</si>
  <si>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</si>
  <si>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</si>
  <si>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</si>
  <si>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</si>
  <si>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</si>
  <si>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</si>
  <si>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</si>
  <si>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</si>
  <si>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</si>
  <si>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</si>
  <si>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</si>
  <si>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</si>
  <si>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</si>
  <si>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</si>
  <si>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</si>
  <si>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</si>
  <si>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</si>
  <si>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</si>
  <si>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</si>
  <si>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</si>
  <si>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</si>
  <si>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</si>
  <si>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</si>
  <si>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</si>
  <si>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</si>
  <si>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</si>
  <si>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</si>
  <si>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</si>
  <si>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</si>
  <si>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</si>
  <si>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</si>
  <si>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</si>
  <si>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</si>
  <si>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</si>
  <si>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</si>
  <si>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</si>
  <si>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</si>
  <si>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</si>
  <si>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</si>
  <si>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</si>
  <si>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</si>
  <si>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</si>
  <si>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</si>
  <si>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</si>
  <si>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</si>
  <si>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</si>
  <si>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</si>
  <si>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</si>
  <si>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</si>
  <si>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</si>
  <si>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</si>
  <si>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</si>
  <si>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</si>
  <si>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</si>
  <si>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</si>
  <si>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</si>
  <si>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</si>
  <si>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</si>
  <si>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</si>
  <si>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</si>
  <si>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</si>
  <si>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</si>
  <si>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</si>
  <si>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</si>
  <si>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</si>
  <si>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</si>
  <si>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</si>
  <si>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</si>
  <si>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</si>
  <si>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</si>
  <si>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</si>
  <si>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</si>
  <si>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</si>
  <si>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</si>
  <si>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</si>
  <si>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</si>
  <si>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</si>
  <si>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</si>
  <si>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</si>
  <si>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</si>
  <si>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</si>
  <si>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</si>
  <si>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</si>
  <si>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</si>
  <si>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</si>
  <si>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</si>
  <si>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</si>
  <si>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</si>
  <si>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</si>
  <si>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</si>
  <si>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</si>
  <si>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</si>
  <si>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</si>
  <si>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</si>
  <si>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</si>
  <si>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</si>
  <si>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</si>
  <si>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</si>
  <si>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</si>
  <si>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</si>
  <si>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</si>
  <si>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</si>
  <si>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</si>
  <si>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</si>
  <si>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</si>
  <si>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</si>
  <si>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</si>
  <si>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</si>
  <si>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</si>
  <si>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</si>
  <si>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</si>
  <si>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</si>
  <si>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</si>
  <si>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</si>
  <si>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</si>
  <si>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</si>
  <si>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</si>
  <si>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</si>
  <si>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</si>
  <si>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</si>
  <si>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</si>
  <si>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</si>
  <si>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</si>
  <si>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</si>
  <si>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</si>
  <si>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</si>
  <si>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</si>
  <si>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</si>
  <si>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</si>
  <si>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</si>
  <si>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</si>
  <si>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</si>
  <si>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</si>
  <si>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</si>
  <si>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</si>
  <si>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</si>
  <si>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</si>
  <si>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</si>
  <si>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</si>
  <si>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</si>
  <si>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</si>
  <si>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</si>
  <si>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</si>
  <si>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</si>
  <si>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</si>
  <si>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</si>
  <si>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</si>
  <si>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</si>
  <si>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</si>
  <si>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</si>
  <si>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</si>
  <si>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</si>
  <si>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</si>
  <si>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</si>
  <si>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</si>
  <si>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</si>
  <si>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</si>
  <si>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</si>
  <si>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</si>
  <si>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</si>
  <si>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</si>
  <si>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</si>
  <si>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</si>
  <si>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</si>
  <si>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</si>
  <si>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</si>
  <si>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</si>
  <si>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</si>
  <si>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</si>
  <si>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</si>
  <si>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</si>
  <si>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</si>
  <si>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</si>
  <si>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</si>
  <si>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</si>
  <si>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</si>
  <si>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</si>
  <si>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</si>
  <si>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</si>
  <si>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</si>
  <si>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</si>
  <si>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</si>
  <si>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</si>
  <si>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</si>
  <si>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</si>
  <si>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</si>
  <si>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</si>
  <si>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</si>
  <si>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</si>
  <si>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</si>
  <si>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</si>
  <si>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</si>
  <si>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</si>
  <si>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</si>
  <si>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</si>
  <si>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</si>
  <si>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</si>
  <si>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</si>
  <si>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</si>
  <si>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</si>
  <si>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</si>
  <si>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</si>
  <si>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</si>
  <si>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</si>
  <si>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</si>
  <si>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</si>
  <si>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</si>
  <si>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</si>
  <si>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</si>
  <si>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</si>
  <si>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</si>
  <si>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</si>
  <si>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</si>
  <si>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</si>
  <si>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</si>
  <si>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</si>
  <si>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</si>
  <si>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</si>
  <si>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</si>
  <si>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</si>
  <si>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</si>
  <si>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</si>
  <si>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</si>
  <si>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</si>
  <si>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</si>
  <si>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</si>
  <si>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</si>
  <si>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</si>
  <si>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</si>
  <si>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</si>
  <si>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</si>
  <si>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</si>
  <si>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</si>
  <si>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</si>
  <si>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</si>
  <si>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</si>
  <si>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</si>
  <si>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</si>
  <si>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</si>
  <si>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</si>
  <si>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</si>
  <si>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</si>
  <si>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</si>
  <si>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</si>
  <si>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</si>
  <si>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</si>
  <si>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</si>
  <si>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</si>
  <si>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</si>
  <si>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</si>
  <si>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</si>
  <si>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</si>
  <si>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</si>
  <si>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</si>
  <si>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</si>
  <si>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</si>
  <si>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</si>
  <si>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</si>
  <si>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</si>
  <si>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</si>
  <si>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</si>
  <si>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</si>
  <si>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</si>
  <si>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</si>
  <si>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</si>
  <si>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</si>
  <si>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</si>
  <si>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</si>
  <si>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</si>
  <si>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</si>
  <si>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</si>
  <si>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</si>
  <si>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</si>
  <si>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</si>
  <si>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</si>
  <si>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</si>
  <si>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</si>
  <si>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</si>
  <si>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</si>
  <si>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</si>
  <si>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</si>
  <si>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</si>
  <si>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</si>
  <si>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</si>
  <si>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</si>
  <si>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</si>
  <si>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</si>
  <si>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</si>
  <si>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</si>
  <si>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</si>
  <si>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</si>
  <si>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</si>
  <si>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</si>
  <si>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</si>
  <si>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</si>
  <si>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</si>
  <si>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</si>
  <si>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</si>
  <si>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</si>
  <si>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</si>
  <si>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</si>
  <si>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</si>
  <si>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</si>
  <si>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</si>
  <si>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</si>
  <si>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</si>
  <si>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</si>
  <si>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</si>
  <si>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</si>
  <si>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</si>
  <si>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</si>
  <si>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</si>
  <si>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</si>
  <si>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</si>
  <si>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</si>
  <si>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</si>
  <si>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</si>
  <si>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</si>
  <si>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</si>
  <si>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</si>
  <si>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</si>
  <si>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</si>
  <si>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</si>
  <si>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</si>
  <si>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</si>
  <si>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</si>
  <si>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</si>
  <si>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</si>
  <si>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</si>
  <si>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</si>
  <si>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</si>
  <si>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</si>
  <si>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</si>
  <si>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</si>
  <si>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</si>
  <si>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</si>
  <si>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</si>
  <si>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</si>
  <si>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</si>
  <si>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</si>
  <si>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</si>
  <si>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</si>
  <si>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</si>
  <si>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</si>
  <si>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</si>
  <si>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</si>
  <si>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</si>
  <si>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</si>
  <si>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</si>
  <si>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</si>
  <si>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</si>
  <si>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</si>
  <si>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</si>
  <si>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</si>
  <si>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</si>
  <si>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</si>
  <si>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</si>
  <si>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</si>
  <si>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</si>
  <si>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</si>
  <si>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</si>
  <si>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</si>
  <si>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</si>
  <si>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</si>
  <si>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</si>
  <si>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</si>
  <si>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</si>
  <si>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</si>
  <si>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</si>
  <si>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</si>
  <si>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</si>
  <si>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</si>
  <si>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</si>
  <si>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</si>
  <si>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</si>
  <si>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</si>
  <si>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</si>
  <si>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</si>
  <si>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</si>
  <si>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</si>
  <si>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</si>
  <si>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</si>
  <si>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</si>
  <si>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</si>
  <si>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</si>
  <si>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</si>
  <si>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</si>
  <si>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</si>
  <si>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</si>
  <si>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</si>
  <si>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</si>
  <si>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</si>
  <si>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</si>
  <si>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</si>
  <si>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</si>
  <si>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</si>
  <si>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</si>
  <si>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</si>
  <si>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</si>
  <si>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</si>
  <si>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</si>
  <si>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</si>
  <si>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</si>
  <si>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</si>
  <si>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</si>
  <si>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</si>
  <si>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</si>
  <si>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</si>
  <si>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</si>
  <si>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</si>
  <si>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</si>
  <si>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</si>
  <si>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</si>
  <si>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</si>
  <si>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</si>
  <si>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</si>
  <si>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</si>
  <si>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</si>
  <si>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</si>
  <si>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</si>
  <si>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</si>
  <si>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</si>
  <si>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</si>
  <si>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</si>
  <si>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</si>
  <si>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</si>
  <si>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</si>
  <si>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</si>
  <si>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</si>
  <si>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</si>
  <si>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</si>
  <si>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</si>
  <si>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</si>
  <si>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</si>
  <si>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</si>
  <si>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</si>
  <si>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</si>
  <si>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</si>
  <si>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</si>
  <si>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</si>
  <si>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</si>
  <si>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</si>
  <si>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</si>
  <si>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</si>
  <si>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</si>
  <si>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</si>
  <si>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</si>
  <si>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</si>
  <si>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</si>
  <si>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</si>
  <si>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</si>
  <si>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</si>
  <si>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</si>
  <si>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</si>
  <si>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</si>
  <si>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</si>
  <si>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</si>
  <si>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</si>
  <si>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</si>
  <si>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</si>
  <si>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</si>
  <si>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</si>
  <si>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</si>
  <si>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</si>
  <si>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</si>
  <si>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</si>
  <si>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</si>
  <si>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</si>
  <si>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</si>
  <si>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</si>
  <si>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</si>
  <si>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</si>
  <si>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</si>
  <si>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</si>
  <si>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</si>
  <si>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</si>
  <si>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</si>
  <si>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</si>
  <si>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</si>
  <si>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</si>
  <si>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</si>
  <si>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</si>
  <si>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</si>
  <si>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</si>
  <si>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</si>
  <si>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</si>
  <si>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</si>
  <si>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</si>
  <si>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</si>
  <si>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</si>
  <si>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</si>
  <si>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</si>
  <si>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</si>
  <si>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</si>
  <si>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</si>
  <si>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</si>
  <si>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</si>
  <si>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</si>
  <si>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</si>
  <si>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</si>
  <si>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</si>
  <si>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</si>
  <si>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</si>
  <si>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</si>
  <si>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</si>
  <si>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</si>
  <si>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</si>
  <si>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</si>
  <si>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</si>
  <si>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</si>
  <si>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</si>
  <si>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</si>
  <si>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</si>
  <si>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</si>
  <si>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</si>
  <si>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</si>
  <si>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</si>
  <si>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</si>
  <si>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</si>
  <si>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</si>
  <si>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</si>
  <si>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</si>
  <si>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</si>
  <si>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</si>
  <si>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</si>
  <si>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</si>
  <si>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</si>
  <si>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</si>
  <si>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</si>
  <si>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</si>
  <si>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</si>
  <si>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</si>
  <si>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</si>
  <si>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</si>
  <si>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</si>
  <si>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</si>
  <si>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</si>
  <si>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</si>
  <si>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</si>
  <si>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</si>
  <si>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</si>
  <si>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</si>
  <si>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</si>
  <si>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</si>
  <si>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</si>
  <si>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</si>
  <si>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</si>
  <si>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</si>
  <si>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</si>
  <si>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</si>
  <si>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</si>
  <si>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</si>
  <si>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</si>
  <si>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</si>
  <si>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</si>
  <si>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</si>
  <si>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</si>
  <si>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</si>
  <si>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</si>
  <si>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</si>
  <si>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</si>
  <si>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</si>
  <si>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</si>
  <si>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</si>
  <si>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</si>
  <si>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</si>
  <si>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</si>
  <si>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</si>
  <si>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</si>
  <si>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</si>
  <si>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</si>
  <si>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</si>
  <si>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</si>
  <si>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</si>
  <si>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</si>
  <si>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</si>
  <si>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</si>
  <si>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</si>
  <si>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</si>
  <si>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</si>
  <si>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</si>
  <si>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</si>
  <si>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</si>
  <si>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</si>
  <si>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</si>
  <si>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</si>
  <si>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</si>
  <si>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</si>
  <si>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</si>
  <si>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</si>
  <si>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</si>
  <si>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</si>
  <si>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</si>
  <si>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</si>
  <si>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</si>
  <si>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</si>
  <si>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</si>
  <si>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</si>
  <si>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</si>
  <si>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</si>
  <si>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</si>
  <si>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</si>
  <si>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</si>
  <si>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</si>
  <si>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</si>
  <si>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</si>
  <si>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</si>
  <si>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</si>
  <si>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</si>
  <si>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</si>
  <si>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</si>
  <si>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</si>
  <si>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</si>
  <si>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</si>
  <si>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</si>
  <si>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</si>
  <si>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</si>
  <si>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</si>
  <si>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</si>
  <si>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</si>
  <si>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</si>
  <si>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</si>
  <si>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</si>
  <si>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</si>
  <si>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</si>
  <si>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</si>
  <si>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</si>
  <si>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</si>
  <si>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</si>
  <si>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</si>
  <si>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</si>
  <si>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</si>
  <si>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</si>
  <si>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</si>
  <si>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</si>
  <si>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</si>
  <si>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</si>
  <si>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</si>
  <si>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</si>
  <si>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</si>
  <si>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</si>
  <si>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</si>
  <si>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</si>
  <si>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</si>
  <si>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</si>
  <si>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</si>
  <si>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</si>
  <si>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</si>
  <si>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</si>
  <si>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</si>
  <si>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</si>
  <si>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</si>
  <si>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</si>
  <si>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</si>
  <si>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</si>
  <si>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</si>
  <si>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</si>
  <si>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</si>
  <si>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</si>
  <si>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</si>
  <si>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</si>
  <si>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</si>
  <si>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</si>
  <si>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</si>
  <si>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</si>
  <si>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</si>
  <si>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</si>
  <si>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</si>
  <si>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</si>
  <si>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</si>
  <si>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</si>
  <si>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</si>
  <si>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</si>
  <si>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</si>
  <si>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</si>
  <si>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</si>
  <si>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</si>
  <si>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</si>
  <si>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</si>
  <si>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</si>
  <si>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</si>
  <si>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</si>
  <si>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</si>
  <si>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</si>
  <si>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</si>
  <si>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</si>
  <si>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</si>
  <si>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</si>
  <si>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</si>
  <si>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</si>
  <si>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</si>
  <si>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</si>
  <si>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</si>
  <si>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</si>
  <si>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</si>
  <si>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</si>
  <si>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</si>
  <si>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</si>
  <si>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</si>
  <si>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</si>
  <si>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</si>
  <si>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</si>
  <si>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</si>
  <si>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</si>
  <si>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</si>
  <si>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</si>
  <si>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</si>
  <si>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</si>
  <si>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</si>
  <si>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</si>
  <si>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</si>
  <si>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</si>
  <si>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</si>
  <si>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</si>
  <si>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</si>
  <si>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</si>
  <si>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</si>
  <si>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</si>
  <si>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</si>
  <si>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</si>
  <si>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</si>
  <si>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</si>
  <si>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</si>
  <si>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</si>
  <si>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</si>
  <si>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</si>
  <si>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</si>
  <si>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</si>
  <si>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</si>
  <si>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</si>
  <si>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</si>
  <si>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</si>
  <si>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</si>
  <si>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</si>
  <si>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</si>
  <si>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</si>
  <si>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</si>
  <si>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</si>
  <si>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</si>
  <si>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</si>
  <si>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</si>
  <si>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</si>
  <si>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</si>
  <si>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</si>
  <si>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</si>
  <si>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</si>
  <si>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</si>
  <si>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</si>
  <si>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</si>
  <si>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</si>
  <si>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</si>
  <si>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</si>
  <si>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</si>
  <si>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</si>
  <si>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</si>
  <si>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</si>
  <si>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</si>
  <si>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</si>
  <si>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</si>
  <si>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</si>
  <si>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</si>
  <si>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</si>
  <si>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</si>
  <si>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</si>
  <si>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</si>
  <si>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</si>
  <si>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</si>
  <si>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</si>
  <si>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</si>
  <si>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</si>
  <si>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</si>
  <si>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</si>
  <si>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</si>
  <si>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</si>
  <si>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</si>
  <si>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</si>
  <si>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</si>
  <si>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</si>
  <si>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</si>
  <si>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</si>
  <si>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</si>
  <si>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</si>
  <si>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</si>
  <si>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</si>
  <si>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</si>
  <si>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</si>
  <si>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</si>
  <si>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</si>
  <si>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</si>
  <si>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</si>
  <si>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</si>
  <si>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</si>
  <si>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</si>
  <si>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</si>
  <si>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</si>
  <si>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</si>
  <si>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</si>
  <si>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</si>
  <si>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</si>
  <si>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</si>
  <si>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</si>
  <si>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</si>
  <si>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</si>
  <si>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</si>
  <si>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</si>
  <si>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</si>
  <si>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</si>
  <si>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</si>
  <si>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</si>
  <si>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</si>
  <si>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</si>
  <si>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</si>
  <si>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</si>
  <si>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</si>
  <si>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</si>
  <si>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</si>
  <si>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</si>
  <si>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</si>
  <si>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</si>
  <si>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</si>
  <si>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</si>
  <si>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</si>
  <si>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</si>
  <si>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</si>
  <si>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</si>
  <si>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</si>
  <si>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</si>
  <si>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</si>
  <si>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</si>
  <si>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</si>
  <si>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</si>
  <si>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</si>
  <si>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</si>
  <si>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</si>
  <si>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</si>
  <si>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</si>
  <si>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</si>
  <si>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</si>
  <si>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</si>
  <si>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</si>
  <si>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</si>
  <si>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</si>
  <si>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</si>
  <si>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</si>
  <si>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</si>
  <si>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</si>
  <si>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</si>
  <si>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</si>
  <si>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</si>
  <si>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</si>
  <si>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</si>
  <si>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</si>
  <si>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</si>
  <si>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</si>
  <si>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</si>
  <si>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</si>
  <si>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</si>
  <si>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</si>
  <si>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</si>
  <si>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</si>
  <si>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</si>
  <si>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</si>
  <si>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</si>
  <si>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</si>
  <si>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</si>
  <si>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</si>
  <si>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</si>
  <si>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</si>
  <si>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</si>
  <si>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</si>
  <si>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</si>
  <si>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</si>
  <si>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</si>
  <si>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</si>
  <si>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</si>
  <si>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</si>
  <si>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</si>
  <si>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</si>
  <si>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</si>
  <si>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</si>
  <si>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</si>
  <si>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</si>
  <si>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</si>
  <si>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</si>
  <si>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</si>
  <si>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</si>
  <si>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</si>
  <si>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</si>
  <si>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</si>
  <si>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</si>
  <si>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</si>
  <si>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</si>
  <si>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</si>
  <si>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</si>
  <si>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</si>
  <si>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</si>
  <si>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</si>
  <si>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</si>
  <si>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</si>
  <si>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</si>
  <si>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</si>
  <si>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</si>
  <si>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</si>
  <si>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</si>
  <si>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</si>
  <si>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</si>
  <si>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</si>
  <si>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</si>
  <si>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</si>
  <si>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</si>
  <si>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</si>
  <si>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</si>
  <si>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</si>
  <si>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</si>
  <si>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</si>
  <si>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</si>
  <si>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</si>
  <si>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</si>
  <si>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</si>
  <si>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</si>
  <si>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</si>
  <si>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</si>
  <si>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</si>
  <si>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</si>
  <si>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</si>
  <si>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</si>
  <si>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</si>
  <si>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</si>
  <si>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</si>
  <si>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</si>
  <si>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</si>
  <si>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</si>
  <si>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</si>
  <si>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</si>
  <si>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</si>
  <si>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</si>
  <si>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</si>
  <si>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</si>
  <si>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</si>
  <si>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</si>
  <si>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</si>
  <si>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</si>
  <si>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</si>
  <si>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</si>
  <si>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</si>
  <si>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</si>
  <si>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</si>
  <si>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</si>
  <si>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</si>
  <si>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</si>
  <si>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</si>
  <si>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</si>
  <si>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</si>
  <si>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</si>
  <si>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</si>
  <si>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</si>
  <si>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</si>
  <si>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</si>
  <si>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</si>
  <si>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</si>
  <si>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</si>
  <si>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</si>
  <si>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</si>
  <si>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</si>
  <si>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</si>
  <si>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</si>
  <si>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</si>
  <si>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</si>
  <si>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</si>
  <si>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</si>
  <si>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</si>
  <si>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</si>
  <si>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</si>
  <si>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</si>
  <si>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</si>
  <si>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</si>
  <si>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</si>
  <si>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</si>
  <si>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</si>
  <si>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</si>
  <si>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</si>
  <si>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</si>
  <si>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</si>
  <si>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</si>
  <si>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</si>
  <si>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</si>
  <si>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</si>
  <si>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</si>
  <si>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</si>
  <si>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</si>
  <si>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</si>
  <si>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</si>
  <si>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</si>
  <si>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</si>
  <si>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</si>
  <si>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</si>
  <si>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</si>
  <si>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</si>
  <si>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</si>
  <si>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</si>
  <si>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</si>
  <si>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</si>
  <si>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</si>
  <si>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</si>
  <si>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</si>
  <si>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</si>
  <si>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</si>
  <si>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</si>
  <si>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</si>
  <si>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</si>
  <si>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</si>
  <si>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</si>
  <si>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</si>
  <si>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</si>
  <si>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</si>
  <si>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</si>
  <si>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</si>
  <si>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</si>
  <si>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</si>
  <si>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</si>
  <si>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</si>
  <si>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</si>
  <si>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</si>
  <si>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</si>
  <si>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</si>
  <si>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</si>
  <si>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</si>
  <si>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</si>
  <si>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</si>
  <si>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</si>
  <si>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</si>
  <si>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</si>
  <si>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</si>
  <si>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</si>
  <si>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</si>
  <si>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</si>
  <si>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</si>
  <si>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</si>
  <si>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</si>
  <si>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</si>
  <si>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</si>
  <si>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</si>
  <si>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</si>
  <si>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</si>
  <si>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</si>
  <si>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</si>
  <si>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</si>
  <si>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</si>
  <si>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</si>
  <si>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</si>
  <si>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</si>
  <si>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</si>
  <si>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</si>
  <si>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</si>
  <si>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</si>
  <si>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</si>
  <si>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</si>
  <si>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</si>
  <si>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</si>
  <si>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</si>
  <si>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</si>
  <si>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</si>
  <si>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</si>
  <si>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</si>
  <si>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</si>
  <si>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</si>
  <si>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</si>
  <si>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</si>
  <si>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</si>
  <si>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</si>
  <si>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</si>
  <si>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</si>
  <si>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</si>
  <si>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</si>
  <si>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</si>
  <si>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</si>
  <si>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</si>
  <si>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</si>
  <si>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</si>
  <si>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</si>
  <si>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</si>
  <si>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</si>
  <si>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</si>
  <si>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</si>
  <si>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</si>
  <si>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</si>
  <si>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</si>
  <si>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</si>
  <si>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</si>
  <si>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</si>
  <si>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</si>
  <si>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</si>
  <si>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</si>
  <si>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</si>
  <si>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</si>
  <si>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</si>
  <si>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</si>
  <si>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</si>
  <si>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</si>
  <si>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</si>
  <si>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</si>
  <si>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</si>
  <si>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</si>
  <si>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</si>
  <si>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</si>
  <si>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</si>
  <si>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</si>
  <si>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</si>
  <si>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</si>
  <si>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</si>
  <si>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</si>
  <si>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</si>
  <si>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</si>
  <si>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</si>
  <si>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</si>
  <si>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</si>
  <si>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</si>
  <si>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</si>
  <si>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</si>
  <si>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</si>
  <si>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</si>
  <si>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</si>
  <si>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</si>
  <si>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</si>
  <si>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</si>
  <si>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</si>
  <si>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</si>
  <si>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</si>
  <si>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</si>
  <si>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</si>
  <si>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</si>
  <si>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</si>
  <si>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</si>
  <si>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</si>
  <si>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</si>
  <si>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</si>
  <si>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</si>
  <si>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</si>
  <si>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</si>
  <si>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</si>
  <si>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</si>
  <si>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</si>
  <si>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</si>
  <si>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</si>
  <si>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</si>
  <si>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</si>
  <si>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</si>
  <si>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</si>
  <si>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</si>
  <si>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</si>
  <si>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</si>
  <si>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</si>
  <si>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</si>
  <si>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</si>
  <si>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</si>
  <si>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</si>
  <si>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</si>
  <si>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</si>
  <si>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</si>
  <si>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</si>
  <si>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</si>
  <si>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</si>
  <si>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</si>
  <si>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</si>
  <si>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</si>
  <si>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</si>
  <si>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</si>
  <si>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</si>
  <si>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</si>
  <si>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</si>
  <si>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</si>
  <si>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</si>
  <si>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</si>
  <si>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</si>
  <si>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</si>
  <si>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</si>
  <si>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</si>
  <si>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</si>
  <si>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</si>
  <si>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</si>
  <si>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</si>
  <si>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</si>
  <si>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</si>
  <si>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</si>
  <si>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</si>
  <si>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</si>
  <si>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</si>
  <si>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</si>
  <si>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</si>
  <si>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</si>
  <si>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</si>
  <si>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</si>
  <si>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</si>
  <si>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</si>
  <si>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</si>
  <si>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</si>
  <si>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</si>
  <si>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</si>
  <si>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</si>
  <si>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</si>
  <si>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</si>
  <si>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</si>
  <si>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</si>
  <si>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</si>
  <si>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</si>
  <si>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</si>
  <si>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</si>
  <si>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</si>
  <si>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</si>
  <si>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</si>
  <si>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</si>
  <si>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</si>
  <si>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</si>
  <si>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</si>
  <si>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</si>
  <si>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</si>
  <si>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</si>
  <si>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</si>
  <si>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</si>
  <si>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</si>
  <si>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</si>
  <si>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</si>
  <si>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</si>
  <si>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</si>
  <si>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</si>
  <si>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</si>
  <si>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</si>
  <si>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</si>
  <si>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</si>
  <si>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</si>
  <si>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</si>
  <si>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</si>
  <si>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</si>
  <si>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</si>
  <si>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</si>
  <si>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</si>
  <si>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</si>
  <si>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</si>
  <si>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</si>
  <si>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</si>
  <si>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</si>
  <si>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</si>
  <si>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</si>
  <si>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</si>
  <si>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</si>
  <si>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</si>
  <si>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</si>
  <si>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</si>
  <si>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</si>
  <si>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</si>
  <si>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</si>
  <si>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</si>
  <si>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</si>
  <si>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</si>
  <si>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</si>
  <si>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</si>
  <si>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</si>
  <si>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</si>
  <si>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</si>
  <si>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</si>
  <si>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</si>
  <si>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</si>
  <si>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</si>
  <si>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</si>
  <si>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</si>
  <si>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</si>
  <si>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</si>
  <si>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</si>
  <si>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</si>
  <si>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</si>
  <si>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</si>
  <si>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</si>
  <si>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</si>
  <si>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</si>
  <si>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</si>
  <si>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</si>
  <si>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</si>
  <si>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</si>
  <si>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</si>
  <si>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</si>
  <si>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</si>
  <si>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</si>
  <si>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</si>
  <si>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</si>
  <si>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</si>
  <si>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</si>
  <si>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</si>
  <si>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</si>
  <si>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</si>
  <si>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</si>
  <si>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</si>
  <si>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</si>
  <si>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</si>
  <si>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</si>
  <si>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</si>
  <si>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</si>
  <si>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</si>
  <si>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</si>
  <si>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</si>
  <si>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</si>
  <si>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</si>
  <si>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</si>
  <si>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</si>
  <si>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</si>
  <si>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</si>
  <si>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</si>
  <si>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</si>
  <si>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</si>
  <si>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</si>
  <si>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</si>
  <si>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</si>
  <si>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</si>
  <si>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</si>
  <si>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</si>
  <si>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</si>
  <si>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</si>
  <si>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</si>
  <si>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</si>
  <si>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</si>
  <si>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</si>
  <si>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</si>
  <si>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</si>
  <si>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</si>
  <si>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</si>
  <si>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</si>
  <si>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</si>
  <si>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</si>
  <si>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</si>
  <si>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</si>
  <si>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</si>
  <si>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</si>
  <si>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</si>
  <si>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</si>
  <si>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</si>
  <si>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</si>
  <si>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</si>
  <si>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</si>
  <si>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</si>
  <si>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</si>
  <si>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</si>
  <si>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</si>
  <si>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</si>
  <si>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</si>
  <si>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</si>
  <si>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</si>
  <si>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</si>
  <si>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</si>
  <si>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</si>
  <si>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</si>
  <si>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</si>
  <si>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</si>
  <si>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</si>
  <si>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</si>
  <si>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</si>
  <si>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</si>
  <si>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</si>
  <si>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</si>
  <si>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</si>
  <si>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</si>
  <si>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</si>
  <si>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</si>
  <si>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</si>
  <si>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</si>
  <si>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</si>
  <si>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</si>
  <si>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</si>
  <si>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</si>
  <si>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</si>
  <si>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</si>
  <si>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</si>
  <si>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</si>
  <si>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</si>
  <si>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</si>
  <si>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</si>
  <si>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</si>
  <si>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</si>
  <si>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</si>
  <si>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</si>
  <si>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</si>
  <si>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</si>
  <si>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</si>
  <si>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</si>
  <si>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</si>
  <si>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</si>
  <si>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</si>
  <si>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</si>
  <si>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</si>
  <si>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</si>
  <si>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</si>
  <si>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</si>
  <si>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</si>
  <si>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</si>
  <si>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</si>
  <si>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</si>
  <si>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</si>
  <si>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</si>
  <si>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</si>
  <si>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</si>
  <si>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</si>
  <si>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</si>
  <si>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</si>
  <si>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</si>
  <si>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</si>
  <si>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</si>
  <si>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</si>
  <si>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</si>
  <si>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</si>
  <si>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</si>
  <si>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</si>
  <si>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</si>
  <si>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</si>
  <si>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</si>
  <si>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</si>
  <si>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</si>
  <si>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</si>
  <si>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</si>
  <si>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</si>
  <si>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</si>
  <si>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</si>
  <si>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</si>
  <si>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</si>
  <si>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</si>
  <si>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</si>
  <si>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</si>
  <si>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</si>
  <si>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</si>
  <si>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</si>
  <si>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</si>
  <si>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</si>
  <si>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</si>
  <si>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</si>
  <si>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</si>
  <si>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</si>
  <si>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</si>
  <si>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</si>
  <si>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</si>
  <si>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</si>
  <si>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</si>
  <si>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</si>
  <si>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</si>
  <si>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</si>
  <si>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</si>
  <si>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</si>
  <si>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</si>
  <si>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</si>
  <si>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</si>
  <si>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</si>
  <si>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</si>
  <si>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</si>
  <si>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</si>
  <si>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</si>
  <si>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</si>
  <si>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</si>
  <si>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</si>
  <si>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</si>
  <si>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</si>
  <si>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</si>
  <si>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</si>
  <si>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</si>
  <si>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</si>
  <si>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</si>
  <si>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</si>
  <si>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</si>
  <si>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</si>
  <si>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</si>
  <si>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</si>
  <si>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</si>
  <si>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</si>
  <si>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</si>
  <si>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</si>
  <si>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</si>
  <si>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</si>
  <si>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</si>
  <si>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</si>
  <si>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</si>
  <si>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</si>
  <si>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</si>
  <si>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</si>
  <si>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</si>
  <si>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</si>
  <si>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</si>
  <si>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</si>
  <si>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</si>
  <si>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</si>
  <si>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</si>
  <si>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</si>
  <si>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</si>
  <si>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</si>
  <si>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</si>
  <si>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</si>
  <si>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</si>
  <si>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</si>
  <si>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</si>
  <si>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</si>
  <si>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</si>
  <si>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</si>
  <si>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</si>
  <si>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</si>
  <si>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</si>
  <si>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</si>
  <si>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</si>
  <si>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</si>
  <si>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</si>
  <si>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</si>
  <si>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</si>
  <si>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</si>
  <si>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</si>
  <si>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</si>
  <si>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</si>
  <si>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</si>
  <si>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</si>
  <si>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</si>
  <si>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</si>
  <si>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</si>
  <si>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</si>
  <si>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</si>
  <si>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</si>
  <si>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</si>
  <si>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</si>
  <si>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</si>
  <si>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</si>
  <si>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</si>
  <si>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</si>
  <si>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</si>
  <si>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</si>
  <si>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</si>
  <si>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</si>
  <si>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</si>
  <si>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</si>
  <si>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</si>
  <si>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</si>
  <si>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</si>
  <si>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</si>
  <si>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</si>
  <si>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</si>
  <si>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</si>
  <si>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</si>
  <si>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</si>
  <si>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</si>
  <si>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</si>
  <si>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</si>
  <si>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</si>
  <si>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</si>
  <si>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</si>
  <si>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</si>
  <si>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</si>
  <si>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</si>
  <si>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</si>
  <si>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</si>
  <si>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</si>
  <si>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</si>
  <si>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</si>
  <si>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</si>
  <si>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</si>
  <si>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</si>
  <si>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</si>
  <si>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</si>
  <si>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</si>
  <si>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</si>
  <si>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</si>
  <si>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</si>
  <si>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</si>
  <si>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</si>
  <si>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</si>
  <si>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</si>
  <si>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</si>
  <si>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</si>
  <si>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</si>
  <si>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</si>
  <si>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</si>
  <si>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</si>
  <si>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</si>
  <si>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</si>
  <si>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</si>
  <si>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</si>
  <si>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</si>
  <si>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</si>
  <si>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</si>
  <si>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</si>
  <si>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</si>
  <si>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</si>
  <si>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</si>
  <si>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</si>
  <si>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</si>
  <si>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</si>
  <si>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</si>
  <si>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</si>
  <si>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</si>
  <si>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</si>
  <si>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</si>
  <si>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</si>
  <si>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</si>
  <si>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</si>
  <si>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</si>
  <si>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</si>
  <si>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</si>
  <si>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</si>
  <si>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</si>
  <si>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</si>
  <si>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</si>
  <si>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</si>
  <si>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</si>
  <si>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</si>
  <si>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</si>
  <si>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</si>
  <si>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</si>
  <si>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</si>
  <si>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</si>
  <si>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</si>
  <si>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</si>
  <si>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</si>
  <si>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</si>
  <si>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</si>
  <si>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</si>
  <si>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</si>
  <si>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</si>
  <si>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</si>
  <si>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</si>
  <si>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</si>
  <si>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</si>
  <si>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</si>
  <si>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</si>
  <si>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</si>
  <si>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</si>
  <si>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</si>
  <si>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</si>
  <si>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</si>
  <si>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</si>
  <si>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</si>
  <si>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</si>
  <si>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</si>
  <si>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</si>
  <si>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</si>
  <si>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</si>
  <si>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</si>
  <si>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</si>
  <si>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</si>
  <si>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</si>
  <si>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</si>
  <si>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</si>
  <si>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</si>
  <si>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</si>
  <si>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</si>
  <si>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</si>
  <si>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</si>
  <si>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</si>
  <si>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</si>
  <si>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</si>
  <si>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</si>
  <si>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</si>
  <si>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</si>
  <si>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</si>
  <si>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</si>
  <si>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</si>
  <si>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</si>
  <si>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</si>
  <si>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</si>
  <si>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</si>
  <si>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</si>
  <si>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</si>
  <si>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</si>
  <si>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</si>
  <si>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</si>
  <si>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</si>
  <si>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</si>
  <si>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</si>
  <si>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</si>
  <si>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</si>
  <si>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</si>
  <si>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</si>
  <si>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</si>
  <si>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</si>
  <si>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</si>
  <si>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</si>
  <si>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</si>
  <si>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</si>
  <si>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</si>
  <si>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</si>
  <si>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</si>
  <si>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</si>
  <si>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</si>
  <si>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</si>
  <si>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</si>
  <si>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</si>
  <si>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</si>
  <si>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</si>
  <si>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</si>
  <si>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</si>
  <si>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</si>
  <si>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</si>
  <si>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</si>
  <si>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</si>
  <si>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</si>
  <si>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</si>
  <si>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</si>
  <si>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</si>
  <si>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</si>
  <si>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</si>
  <si>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</si>
  <si>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</si>
  <si>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</si>
  <si>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</si>
  <si>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</si>
  <si>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</si>
  <si>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</si>
  <si>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</si>
  <si>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</si>
  <si>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</si>
  <si>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</si>
  <si>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</si>
  <si>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</si>
  <si>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</si>
  <si>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</si>
  <si>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</si>
  <si>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</si>
  <si>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</si>
  <si>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</si>
  <si>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</si>
  <si>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</si>
  <si>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</si>
  <si>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</si>
  <si>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</si>
  <si>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</si>
  <si>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</si>
  <si>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</si>
  <si>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</si>
  <si>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</si>
  <si>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</si>
  <si>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</si>
  <si>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</si>
  <si>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</si>
  <si>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</si>
  <si>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</si>
  <si>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</si>
  <si>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</si>
  <si>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</si>
  <si>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</si>
  <si>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</si>
  <si>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</si>
  <si>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</si>
  <si>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</si>
  <si>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</si>
  <si>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</si>
  <si>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</si>
  <si>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</si>
  <si>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</si>
  <si>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</si>
  <si>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</si>
  <si>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</si>
  <si>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</si>
  <si>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</si>
  <si>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</si>
  <si>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</si>
  <si>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</si>
  <si>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</si>
  <si>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</si>
  <si>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</si>
  <si>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</si>
  <si>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</si>
  <si>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</si>
  <si>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</si>
  <si>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</si>
  <si>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</si>
  <si>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</si>
  <si>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</si>
  <si>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</si>
  <si>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</si>
  <si>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</si>
  <si>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</si>
  <si>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</si>
  <si>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</si>
  <si>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</si>
  <si>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</si>
  <si>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</si>
  <si>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</si>
  <si>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</si>
  <si>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</si>
  <si>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</si>
  <si>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</si>
  <si>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</si>
  <si>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</si>
  <si>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</si>
  <si>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</si>
  <si>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</si>
  <si>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</si>
  <si>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</si>
  <si>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</si>
  <si>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</si>
  <si>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</si>
  <si>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</si>
  <si>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</si>
  <si>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</si>
  <si>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</si>
  <si>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</si>
  <si>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</si>
  <si>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</si>
  <si>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</si>
  <si>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</si>
  <si>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</si>
  <si>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</si>
  <si>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</si>
  <si>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</si>
  <si>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</si>
  <si>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</si>
  <si>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</si>
  <si>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</si>
  <si>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</si>
  <si>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</si>
  <si>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</si>
  <si>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</si>
  <si>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</si>
  <si>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</si>
  <si>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</si>
  <si>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</si>
  <si>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</si>
  <si>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</si>
  <si>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</si>
  <si>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</si>
  <si>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</si>
  <si>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</si>
  <si>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</si>
  <si>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</si>
  <si>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</si>
  <si>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</si>
  <si>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</si>
  <si>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</si>
  <si>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</si>
  <si>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</si>
  <si>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</si>
  <si>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</si>
  <si>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</si>
  <si>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</si>
  <si>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</si>
  <si>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</si>
  <si>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</si>
  <si>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</si>
  <si>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</si>
  <si>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</si>
  <si>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</si>
  <si>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</si>
  <si>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</si>
  <si>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</si>
  <si>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</si>
  <si>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</si>
  <si>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</si>
  <si>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</si>
  <si>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</si>
  <si>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</si>
  <si>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</si>
  <si>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</si>
  <si>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</si>
  <si>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</si>
  <si>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</si>
  <si>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</si>
  <si>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</si>
  <si>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</si>
  <si>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</si>
  <si>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</si>
  <si>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</si>
  <si>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</si>
  <si>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</si>
  <si>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</si>
  <si>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</si>
  <si>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</si>
  <si>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</si>
  <si>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</si>
  <si>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</si>
  <si>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</si>
  <si>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</si>
  <si>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</si>
  <si>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</si>
  <si>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</si>
  <si>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</si>
  <si>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</si>
  <si>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</si>
  <si>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</si>
  <si>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</si>
  <si>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</si>
  <si>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</si>
  <si>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</si>
  <si>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</si>
  <si>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</si>
  <si>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</si>
  <si>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</si>
  <si>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</si>
  <si>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</si>
  <si>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</si>
  <si>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</si>
  <si>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</si>
  <si>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</si>
  <si>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</si>
  <si>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</si>
  <si>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</si>
  <si>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</si>
  <si>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</si>
  <si>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</si>
  <si>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</si>
  <si>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</si>
  <si>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</si>
  <si>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</si>
  <si>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</si>
  <si>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</si>
  <si>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</si>
  <si>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</si>
  <si>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</si>
  <si>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</si>
  <si>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</si>
  <si>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</si>
  <si>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</si>
  <si>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</si>
  <si>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</si>
  <si>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</si>
  <si>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</si>
  <si>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</si>
  <si>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</si>
  <si>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</si>
  <si>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</si>
  <si>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</si>
  <si>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</si>
  <si>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</si>
  <si>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</si>
  <si>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</si>
  <si>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</si>
  <si>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</si>
  <si>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</si>
  <si>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</si>
  <si>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</si>
  <si>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</si>
  <si>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</si>
  <si>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</si>
  <si>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</si>
  <si>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</si>
  <si>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</si>
  <si>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</si>
  <si>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</si>
  <si>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</si>
  <si>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</si>
  <si>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</si>
  <si>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</si>
  <si>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</si>
  <si>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</si>
  <si>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</si>
  <si>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</si>
  <si>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</si>
  <si>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</si>
  <si>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</si>
  <si>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</si>
  <si>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</si>
  <si>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</si>
  <si>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</si>
  <si>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</si>
  <si>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</si>
  <si>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</si>
  <si>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</si>
  <si>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</si>
  <si>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</si>
  <si>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</si>
  <si>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</si>
  <si>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</si>
  <si>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</si>
  <si>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</si>
  <si>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</si>
  <si>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</si>
  <si>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</si>
  <si>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</si>
  <si>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</si>
  <si>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</si>
  <si>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</si>
  <si>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</si>
  <si>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</si>
  <si>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</si>
  <si>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</si>
  <si>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</si>
  <si>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</si>
  <si>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</si>
  <si>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</si>
  <si>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</si>
  <si>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</si>
  <si>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</si>
  <si>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</si>
  <si>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</si>
  <si>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</si>
  <si>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</si>
  <si>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</si>
  <si>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</si>
  <si>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</si>
  <si>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</si>
  <si>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</si>
  <si>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</si>
  <si>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</si>
  <si>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</si>
  <si>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</si>
  <si>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</si>
  <si>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</si>
  <si>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</si>
  <si>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</si>
  <si>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</si>
  <si>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</si>
  <si>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</si>
  <si>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</si>
  <si>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</si>
  <si>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</si>
  <si>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</si>
  <si>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</si>
  <si>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</si>
  <si>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</si>
  <si>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</si>
  <si>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</si>
  <si>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</si>
  <si>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</si>
  <si>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</si>
  <si>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</si>
  <si>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</si>
  <si>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</si>
  <si>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</si>
  <si>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</si>
  <si>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</si>
  <si>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</si>
  <si>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</si>
  <si>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</si>
  <si>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</si>
  <si>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</si>
  <si>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</si>
  <si>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</si>
  <si>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</si>
  <si>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</si>
  <si>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</si>
  <si>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</si>
  <si>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</si>
  <si>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</si>
  <si>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</si>
  <si>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</si>
  <si>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</si>
  <si>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</si>
  <si>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</si>
  <si>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</si>
  <si>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</si>
  <si>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</si>
  <si>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</si>
  <si>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</si>
  <si>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</si>
  <si>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</si>
  <si>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</si>
  <si>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</si>
  <si>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</si>
  <si>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</si>
  <si>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</si>
  <si>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</si>
  <si>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</si>
  <si>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</si>
  <si>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</si>
  <si>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</si>
  <si>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</si>
  <si>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</si>
  <si>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</si>
  <si>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</si>
  <si>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</si>
  <si>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</si>
  <si>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</si>
  <si>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</si>
  <si>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</si>
  <si>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</si>
  <si>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</si>
  <si>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</si>
  <si>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</si>
  <si>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</si>
  <si>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</si>
  <si>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</si>
  <si>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</si>
  <si>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</si>
  <si>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</si>
  <si>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</si>
  <si>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</si>
  <si>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</si>
  <si>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</si>
  <si>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</si>
  <si>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</si>
  <si>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</si>
  <si>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</si>
  <si>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</si>
  <si>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</si>
  <si>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</si>
  <si>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</si>
  <si>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</si>
  <si>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</si>
  <si>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</si>
  <si>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</si>
  <si>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</si>
  <si>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</si>
  <si>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</si>
  <si>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</si>
  <si>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</si>
  <si>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</si>
  <si>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</si>
  <si>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</si>
  <si>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</si>
  <si>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</si>
  <si>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</si>
  <si>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</si>
  <si>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</si>
  <si>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</si>
  <si>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</si>
  <si>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</si>
  <si>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</si>
  <si>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</si>
  <si>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</si>
  <si>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</si>
  <si>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</si>
  <si>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</si>
  <si>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</si>
  <si>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</si>
  <si>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</si>
  <si>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</si>
  <si>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</si>
  <si>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</si>
  <si>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</si>
  <si>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</si>
  <si>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</si>
  <si>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</si>
  <si>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</si>
  <si>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</si>
  <si>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</si>
  <si>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</si>
  <si>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</si>
  <si>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</si>
  <si>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</si>
  <si>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</si>
  <si>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</si>
  <si>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</si>
  <si>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</si>
  <si>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</si>
  <si>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</si>
  <si>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</si>
  <si>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</si>
  <si>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</si>
  <si>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</si>
  <si>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</si>
  <si>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</si>
  <si>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</si>
  <si>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</si>
  <si>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</si>
  <si>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</si>
  <si>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</si>
  <si>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</si>
  <si>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</si>
  <si>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</si>
  <si>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</si>
  <si>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</si>
  <si>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</si>
  <si>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</si>
  <si>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</si>
  <si>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</si>
  <si>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</si>
  <si>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</si>
  <si>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</si>
  <si>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</si>
  <si>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</si>
  <si>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</si>
  <si>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</si>
  <si>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</si>
  <si>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</si>
  <si>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</si>
  <si>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</si>
  <si>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</si>
  <si>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</si>
  <si>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</si>
  <si>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</si>
  <si>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</si>
  <si>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</si>
  <si>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</si>
  <si>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</si>
  <si>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</si>
  <si>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</si>
  <si>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</si>
  <si>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</si>
  <si>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</si>
  <si>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</si>
  <si>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</si>
  <si>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</si>
  <si>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</si>
  <si>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</si>
  <si>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</si>
  <si>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</si>
  <si>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</si>
  <si>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</si>
  <si>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</si>
  <si>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</si>
  <si>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</si>
  <si>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</si>
  <si>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</si>
  <si>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</si>
  <si>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</si>
  <si>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</si>
  <si>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</si>
  <si>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</si>
  <si>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</si>
  <si>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</si>
  <si>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</si>
  <si>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</si>
  <si>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</si>
  <si>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</si>
  <si>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</si>
  <si>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</si>
  <si>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</si>
  <si>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</si>
  <si>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</si>
  <si>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</si>
  <si>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</si>
  <si>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</si>
  <si>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</si>
  <si>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</si>
  <si>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</si>
  <si>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</si>
  <si>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</si>
  <si>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</si>
  <si>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</si>
  <si>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</si>
  <si>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</si>
  <si>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</si>
  <si>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</si>
  <si>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</si>
  <si>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</si>
  <si>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</si>
  <si>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</si>
  <si>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</si>
  <si>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</si>
  <si>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</si>
  <si>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</si>
  <si>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</si>
  <si>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</si>
  <si>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</si>
  <si>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</si>
  <si>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</si>
  <si>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</si>
  <si>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</si>
  <si>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</si>
  <si>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</si>
  <si>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</si>
  <si>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</si>
  <si>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</si>
  <si>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</si>
  <si>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</si>
  <si>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</si>
  <si>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</si>
  <si>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</si>
  <si>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</si>
  <si>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</si>
  <si>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</si>
  <si>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</si>
  <si>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</si>
  <si>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</si>
  <si>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</si>
  <si>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</si>
  <si>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</si>
  <si>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</si>
  <si>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</si>
  <si>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</si>
  <si>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</si>
  <si>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</si>
  <si>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</si>
  <si>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</si>
  <si>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</si>
  <si>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</si>
  <si>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</si>
  <si>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</si>
  <si>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</si>
  <si>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</si>
  <si>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</si>
  <si>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</si>
  <si>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</si>
  <si>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</si>
  <si>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</si>
  <si>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</si>
  <si>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</si>
  <si>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</si>
  <si>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</si>
  <si>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</si>
  <si>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</si>
  <si>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</si>
  <si>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</si>
  <si>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</si>
  <si>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</si>
  <si>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</si>
  <si>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</si>
  <si>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</si>
  <si>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</si>
  <si>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</si>
  <si>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</si>
  <si>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</si>
  <si>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</si>
  <si>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</si>
  <si>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</si>
  <si>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</si>
  <si>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</si>
  <si>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</si>
  <si>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</si>
  <si>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</si>
  <si>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</si>
  <si>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</si>
  <si>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</si>
  <si>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</si>
  <si>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</si>
  <si>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</si>
  <si>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</si>
  <si>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</si>
  <si>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</si>
  <si>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</si>
  <si>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</si>
  <si>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</si>
  <si>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</si>
  <si>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</si>
  <si>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</si>
  <si>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</si>
  <si>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</si>
  <si>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</si>
  <si>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</si>
  <si>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</si>
  <si>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</si>
  <si>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</si>
  <si>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</si>
  <si>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</si>
  <si>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</si>
  <si>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</si>
  <si>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</si>
  <si>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</si>
  <si>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</si>
  <si>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</si>
  <si>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</si>
  <si>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</si>
  <si>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</si>
  <si>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</si>
  <si>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</si>
  <si>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</si>
  <si>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</si>
  <si>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</si>
  <si>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</si>
  <si>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</si>
  <si>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</si>
  <si>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</si>
  <si>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</si>
  <si>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</si>
  <si>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</si>
  <si>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</si>
  <si>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</si>
  <si>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</si>
  <si>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</si>
  <si>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</si>
  <si>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</si>
  <si>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</si>
  <si>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</si>
  <si>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</si>
  <si>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</si>
  <si>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</si>
  <si>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</si>
  <si>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</si>
  <si>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</si>
  <si>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</si>
  <si>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</si>
  <si>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</si>
  <si>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</si>
  <si>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</si>
  <si>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</si>
  <si>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</si>
  <si>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</si>
  <si>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</si>
  <si>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</si>
  <si>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</si>
  <si>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</si>
  <si>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</si>
  <si>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</si>
  <si>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</si>
  <si>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</si>
  <si>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</si>
  <si>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</si>
  <si>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</si>
  <si>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</si>
  <si>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</si>
  <si>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</si>
  <si>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</si>
  <si>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</si>
  <si>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</si>
  <si>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</si>
  <si>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</si>
  <si>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</si>
  <si>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</si>
  <si>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</si>
  <si>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</si>
  <si>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</si>
  <si>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</si>
  <si>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</si>
  <si>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</si>
  <si>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</si>
  <si>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</si>
  <si>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</si>
  <si>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</si>
  <si>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</si>
  <si>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</si>
  <si>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</si>
  <si>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</si>
  <si>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</si>
  <si>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</si>
  <si>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</si>
  <si>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</si>
  <si>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</si>
  <si>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</si>
  <si>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</si>
  <si>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</si>
  <si>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</si>
  <si>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</si>
  <si>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</si>
  <si>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</si>
  <si>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</si>
  <si>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</si>
  <si>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</si>
  <si>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</si>
  <si>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</si>
  <si>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</si>
  <si>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</si>
  <si>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</si>
  <si>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</si>
  <si>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</si>
  <si>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</si>
  <si>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</si>
  <si>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</si>
  <si>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</si>
  <si>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</si>
  <si>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</si>
  <si>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</si>
  <si>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</si>
  <si>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</si>
  <si>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</si>
  <si>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</si>
  <si>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</si>
  <si>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</si>
  <si>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</si>
  <si>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</si>
  <si>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</si>
  <si>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</si>
  <si>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</si>
  <si>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</si>
  <si>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</si>
  <si>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</si>
  <si>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</si>
  <si>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</si>
  <si>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</si>
  <si>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</si>
  <si>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</si>
  <si>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</si>
  <si>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</si>
  <si>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</si>
  <si>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</si>
  <si>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</si>
  <si>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</si>
  <si>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</si>
  <si>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</si>
  <si>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</si>
  <si>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</si>
  <si>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</si>
  <si>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</si>
  <si>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</si>
  <si>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</si>
  <si>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</si>
  <si>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</si>
  <si>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</si>
  <si>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</si>
  <si>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</si>
  <si>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</si>
  <si>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</si>
  <si>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</si>
  <si>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</si>
  <si>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</si>
  <si>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</si>
  <si>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</si>
  <si>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</si>
  <si>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</si>
  <si>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</si>
  <si>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</si>
  <si>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</si>
  <si>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</si>
  <si>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</si>
  <si>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</si>
  <si>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</si>
  <si>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</si>
  <si>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</si>
  <si>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</si>
  <si>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</si>
  <si>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</si>
  <si>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</si>
  <si>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</si>
  <si>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</si>
  <si>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</si>
  <si>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</si>
  <si>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</si>
  <si>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</si>
  <si>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</si>
  <si>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</si>
  <si>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</si>
  <si>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</si>
  <si>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</si>
  <si>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</si>
  <si>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</si>
  <si>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</si>
  <si>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</si>
  <si>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</si>
  <si>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</si>
  <si>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</si>
  <si>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</si>
  <si>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</si>
  <si>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</si>
  <si>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</si>
  <si>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</si>
  <si>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</si>
  <si>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</si>
  <si>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</si>
  <si>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</si>
  <si>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</si>
  <si>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</si>
  <si>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</si>
  <si>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</si>
  <si>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</si>
  <si>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</si>
  <si>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</si>
  <si>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</si>
  <si>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</si>
  <si>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</si>
  <si>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</si>
  <si>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</si>
  <si>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</si>
  <si>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</si>
  <si>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</si>
  <si>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</si>
  <si>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</si>
  <si>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</si>
  <si>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</si>
  <si>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</si>
  <si>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</si>
  <si>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</si>
  <si>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</si>
  <si>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</si>
  <si>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</si>
  <si>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</si>
  <si>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</si>
  <si>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</si>
  <si>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</si>
  <si>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</si>
  <si>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</si>
  <si>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</si>
  <si>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</si>
  <si>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</si>
  <si>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</si>
  <si>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</si>
  <si>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</si>
  <si>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</si>
  <si>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</si>
  <si>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</si>
  <si>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</si>
  <si>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</si>
  <si>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</si>
  <si>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</si>
  <si>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</si>
  <si>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</si>
  <si>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</si>
  <si>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</si>
  <si>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</si>
  <si>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</si>
  <si>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</si>
  <si>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</si>
  <si>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</si>
  <si>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</si>
  <si>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</si>
  <si>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</si>
  <si>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</si>
  <si>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</si>
  <si>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</si>
  <si>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</si>
  <si>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</si>
  <si>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</si>
  <si>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</si>
  <si>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</si>
  <si>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</si>
  <si>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</si>
  <si>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</si>
  <si>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</si>
  <si>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</si>
  <si>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</si>
  <si>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</si>
  <si>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</si>
  <si>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</si>
  <si>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</si>
  <si>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</si>
  <si>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</si>
  <si>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</si>
  <si>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</si>
  <si>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</si>
  <si>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</si>
  <si>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</si>
  <si>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</si>
  <si>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</si>
  <si>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</si>
  <si>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</si>
  <si>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</si>
  <si>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</si>
  <si>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</si>
  <si>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</si>
  <si>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</si>
  <si>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</si>
  <si>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</si>
  <si>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</si>
  <si>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</si>
  <si>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</si>
  <si>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</si>
  <si>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</si>
  <si>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</si>
  <si>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</si>
  <si>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</si>
  <si>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</si>
  <si>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</si>
  <si>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</si>
  <si>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</si>
  <si>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</si>
  <si>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</si>
  <si>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</si>
  <si>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</si>
  <si>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</si>
  <si>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</si>
  <si>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</si>
  <si>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</si>
  <si>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</si>
  <si>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</si>
  <si>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</si>
  <si>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</si>
  <si>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</si>
  <si>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</si>
  <si>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</si>
  <si>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</si>
  <si>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</si>
  <si>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</si>
  <si>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</si>
  <si>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</si>
  <si>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</si>
  <si>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</si>
  <si>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</si>
  <si>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</si>
  <si>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</si>
  <si>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</si>
  <si>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</si>
  <si>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</si>
  <si>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</si>
  <si>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</si>
  <si>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</si>
  <si>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</si>
  <si>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</si>
  <si>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</si>
  <si>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</si>
  <si>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</si>
  <si>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</si>
  <si>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</si>
  <si>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</si>
  <si>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</si>
  <si>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</si>
  <si>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</si>
  <si>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</si>
  <si>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</si>
  <si>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</si>
  <si>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</si>
  <si>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</si>
  <si>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</si>
  <si>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</si>
  <si>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</si>
  <si>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</si>
  <si>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</si>
  <si>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</si>
  <si>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</si>
  <si>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</si>
  <si>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</si>
  <si>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</si>
  <si>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</si>
  <si>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</si>
  <si>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</si>
  <si>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</si>
  <si>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</si>
  <si>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</si>
  <si>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</si>
  <si>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</si>
  <si>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</si>
  <si>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</si>
  <si>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</si>
  <si>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</si>
  <si>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</si>
  <si>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</si>
  <si>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</si>
  <si>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</si>
  <si>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</si>
  <si>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</si>
  <si>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</si>
  <si>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</si>
  <si>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</si>
  <si>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</si>
  <si>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</si>
  <si>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</si>
  <si>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</si>
  <si>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</si>
  <si>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</si>
  <si>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</si>
  <si>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</si>
  <si>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</si>
  <si>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</si>
  <si>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</si>
  <si>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</si>
  <si>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</si>
  <si>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</si>
  <si>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</si>
  <si>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</si>
  <si>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</si>
  <si>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</si>
  <si>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</si>
  <si>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</si>
  <si>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</si>
  <si>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</si>
  <si>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</si>
  <si>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</si>
  <si>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</si>
  <si>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</si>
  <si>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</si>
  <si>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</si>
  <si>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</si>
  <si>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</si>
  <si>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</si>
  <si>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</si>
  <si>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</si>
  <si>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</si>
  <si>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</si>
  <si>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</si>
  <si>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</si>
  <si>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</si>
  <si>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</si>
  <si>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</si>
  <si>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</si>
  <si>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</si>
  <si>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</si>
  <si>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</si>
  <si>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</si>
  <si>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</si>
  <si>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</si>
  <si>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</si>
  <si>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</si>
  <si>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</si>
  <si>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</si>
  <si>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</si>
  <si>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</si>
  <si>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</si>
  <si>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</si>
  <si>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</si>
  <si>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</si>
  <si>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</si>
  <si>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</si>
  <si>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</si>
  <si>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</si>
  <si>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</si>
  <si>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</si>
  <si>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</si>
  <si>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</si>
  <si>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</si>
  <si>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</si>
  <si>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</si>
  <si>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</si>
  <si>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</si>
  <si>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</si>
  <si>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</si>
  <si>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</si>
  <si>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</si>
  <si>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</si>
  <si>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</si>
  <si>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</si>
  <si>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</si>
  <si>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</si>
  <si>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</si>
  <si>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</si>
  <si>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</si>
  <si>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</si>
  <si>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</si>
  <si>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</si>
  <si>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</si>
  <si>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</si>
  <si>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</si>
  <si>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</si>
  <si>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</si>
  <si>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</si>
  <si>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</si>
  <si>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</si>
  <si>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</si>
  <si>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</si>
  <si>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</si>
  <si>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</si>
  <si>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</si>
  <si>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</si>
  <si>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</si>
  <si>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</si>
  <si>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</si>
  <si>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</si>
  <si>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</si>
  <si>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</si>
  <si>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</si>
  <si>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</si>
  <si>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</si>
  <si>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</si>
  <si>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</si>
  <si>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</si>
  <si>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</si>
  <si>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</si>
  <si>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</si>
  <si>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</si>
  <si>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</si>
  <si>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</si>
  <si>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</si>
  <si>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</si>
  <si>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</si>
  <si>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</si>
  <si>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</si>
  <si>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</si>
  <si>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</si>
  <si>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</si>
  <si>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</si>
  <si>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</si>
  <si>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</si>
  <si>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</si>
  <si>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</si>
  <si>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</si>
  <si>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</si>
  <si>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</si>
  <si>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</si>
  <si>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</si>
  <si>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</si>
  <si>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</si>
  <si>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</si>
  <si>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</si>
  <si>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</si>
  <si>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</si>
  <si>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</si>
  <si>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</si>
  <si>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</si>
  <si>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</si>
  <si>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</si>
  <si>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</si>
  <si>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</si>
  <si>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</si>
  <si>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</si>
  <si>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</si>
  <si>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</si>
  <si>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</si>
  <si>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</si>
  <si>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</si>
  <si>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</si>
  <si>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</si>
  <si>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</si>
  <si>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</si>
  <si>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</si>
  <si>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</si>
  <si>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</si>
  <si>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</si>
  <si>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</si>
  <si>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</si>
  <si>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</si>
  <si>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</si>
  <si>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</si>
  <si>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</si>
  <si>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</si>
  <si>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</si>
  <si>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</si>
  <si>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</si>
  <si>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</si>
  <si>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</si>
  <si>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</si>
  <si>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</si>
  <si>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</si>
  <si>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</si>
  <si>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</si>
  <si>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</si>
  <si>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</si>
  <si>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</si>
  <si>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</si>
  <si>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</si>
  <si>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</si>
  <si>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</si>
  <si>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</si>
  <si>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</si>
  <si>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</si>
  <si>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</si>
  <si>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</si>
  <si>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</si>
  <si>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</si>
  <si>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</si>
  <si>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</si>
  <si>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</si>
  <si>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</si>
  <si>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</si>
  <si>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</si>
  <si>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</si>
  <si>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</si>
  <si>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</si>
  <si>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</si>
  <si>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</si>
  <si>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</si>
  <si>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</si>
  <si>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</si>
  <si>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</si>
  <si>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</si>
  <si>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</si>
  <si>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</si>
  <si>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</si>
  <si>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</si>
  <si>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</si>
  <si>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</si>
  <si>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</si>
  <si>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</si>
  <si>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</si>
  <si>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</si>
  <si>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</si>
  <si>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</si>
  <si>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</si>
  <si>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</si>
  <si>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</si>
  <si>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</si>
  <si>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</si>
  <si>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</si>
  <si>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</si>
  <si>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</si>
  <si>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</si>
  <si>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</si>
  <si>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</si>
  <si>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</si>
  <si>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</si>
  <si>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</si>
  <si>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</si>
  <si>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</si>
  <si>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</si>
  <si>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</si>
  <si>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</si>
  <si>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</si>
  <si>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</si>
  <si>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</si>
  <si>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</si>
  <si>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</si>
  <si>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</si>
  <si>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</si>
  <si>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</si>
  <si>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</si>
  <si>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</si>
  <si>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</si>
  <si>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</si>
  <si>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</si>
  <si>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</si>
  <si>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</si>
  <si>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</si>
  <si>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</si>
  <si>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</si>
  <si>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</si>
  <si>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</si>
  <si>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</si>
  <si>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</si>
  <si>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</si>
  <si>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</si>
  <si>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</si>
  <si>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</si>
  <si>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</si>
  <si>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</si>
  <si>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</si>
  <si>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</si>
  <si>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</si>
  <si>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</si>
  <si>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</si>
  <si>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</si>
  <si>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</si>
  <si>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</si>
  <si>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</si>
  <si>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</si>
  <si>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</si>
  <si>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</si>
  <si>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</si>
  <si>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</si>
  <si>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</si>
  <si>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</si>
  <si>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</si>
  <si>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</si>
  <si>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</si>
  <si>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</si>
  <si>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</si>
  <si>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</si>
  <si>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</si>
  <si>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</si>
  <si>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</si>
  <si>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</si>
  <si>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</si>
  <si>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</si>
  <si>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</si>
  <si>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</si>
  <si>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</si>
  <si>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</si>
  <si>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</si>
  <si>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</si>
  <si>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</si>
  <si>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</si>
  <si>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</si>
  <si>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</si>
  <si>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</si>
  <si>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</si>
  <si>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</si>
  <si>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</si>
  <si>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</si>
  <si>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</si>
  <si>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</si>
  <si>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</si>
  <si>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</si>
  <si>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</si>
  <si>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</si>
  <si>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</si>
  <si>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</si>
  <si>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</si>
  <si>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</si>
  <si>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</si>
  <si>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</si>
  <si>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</si>
  <si>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</si>
  <si>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</si>
  <si>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</si>
  <si>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</si>
  <si>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</si>
  <si>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</si>
  <si>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</si>
  <si>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</si>
  <si>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</si>
  <si>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</si>
  <si>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</si>
  <si>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</si>
  <si>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</si>
  <si>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</si>
  <si>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</si>
  <si>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</si>
  <si>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</si>
  <si>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</si>
  <si>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</si>
  <si>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</si>
  <si>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</si>
  <si>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</si>
  <si>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</si>
  <si>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</si>
  <si>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</si>
  <si>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</si>
  <si>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</si>
  <si>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</si>
  <si>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</si>
  <si>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</si>
  <si>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</si>
  <si>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</si>
  <si>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</si>
  <si>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</si>
  <si>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</si>
  <si>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</si>
  <si>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</si>
  <si>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</si>
  <si>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</si>
  <si>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</si>
  <si>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</si>
  <si>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</si>
  <si>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</si>
  <si>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</si>
  <si>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</si>
  <si>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</si>
  <si>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</si>
  <si>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</si>
  <si>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</si>
  <si>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</si>
  <si>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</si>
  <si>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</si>
  <si>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</si>
  <si>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</si>
  <si>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</si>
  <si>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</si>
  <si>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</si>
  <si>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</si>
  <si>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</si>
  <si>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</si>
  <si>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</si>
  <si>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</si>
  <si>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</si>
  <si>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</si>
  <si>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</si>
  <si>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</si>
  <si>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</si>
  <si>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</si>
  <si>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</si>
  <si>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</si>
  <si>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</si>
  <si>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</si>
  <si>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</si>
  <si>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</si>
  <si>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</si>
  <si>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</si>
  <si>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</si>
  <si>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</si>
  <si>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</si>
  <si>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</si>
  <si>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</si>
  <si>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</si>
  <si>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</si>
  <si>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</si>
  <si>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</si>
  <si>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</si>
  <si>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</si>
  <si>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</si>
  <si>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</si>
  <si>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</si>
  <si>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</si>
  <si>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</si>
  <si>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</si>
  <si>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</si>
  <si>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</si>
  <si>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</si>
  <si>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</si>
  <si>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</si>
  <si>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</si>
  <si>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</si>
  <si>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</si>
  <si>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</si>
  <si>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</si>
  <si>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</si>
  <si>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</si>
  <si>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</si>
  <si>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</si>
  <si>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</si>
  <si>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</si>
  <si>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</si>
  <si>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</si>
  <si>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</si>
  <si>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</si>
  <si>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</si>
  <si>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</si>
  <si>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</si>
  <si>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</si>
  <si>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</si>
  <si>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</si>
  <si>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</si>
  <si>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</si>
  <si>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</si>
  <si>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</si>
  <si>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</si>
  <si>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</si>
  <si>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</si>
  <si>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</si>
  <si>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</si>
  <si>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</si>
  <si>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</si>
  <si>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</si>
  <si>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</si>
  <si>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</si>
  <si>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</si>
  <si>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</si>
  <si>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</si>
  <si>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</si>
  <si>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</si>
  <si>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</si>
  <si>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</si>
  <si>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</si>
  <si>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</si>
  <si>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</si>
  <si>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</si>
  <si>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</si>
  <si>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</si>
  <si>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</si>
  <si>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</si>
  <si>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</si>
  <si>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</si>
  <si>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</si>
  <si>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</si>
  <si>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</si>
  <si>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</si>
  <si>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</si>
  <si>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</si>
  <si>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</si>
  <si>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</si>
  <si>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</si>
  <si>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</si>
  <si>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</si>
  <si>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</si>
  <si>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</si>
  <si>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</si>
  <si>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</si>
  <si>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</si>
  <si>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</si>
  <si>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</si>
  <si>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</si>
  <si>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</si>
  <si>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</si>
  <si>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</si>
  <si>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</si>
  <si>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</si>
  <si>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</si>
  <si>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</si>
  <si>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</si>
  <si>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</si>
  <si>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</si>
  <si>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</si>
  <si>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</si>
  <si>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</si>
  <si>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</si>
  <si>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</si>
  <si>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</si>
  <si>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</si>
  <si>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</si>
  <si>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</si>
  <si>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</si>
  <si>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</si>
  <si>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</si>
  <si>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</si>
  <si>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</si>
  <si>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</si>
  <si>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</si>
  <si>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</si>
  <si>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</si>
  <si>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</si>
  <si>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</si>
  <si>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</si>
  <si>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</si>
  <si>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</si>
  <si>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</si>
  <si>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</si>
  <si>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</si>
  <si>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</si>
  <si>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</si>
  <si>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</si>
  <si>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</si>
  <si>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</si>
  <si>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</si>
  <si>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</si>
  <si>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</si>
  <si>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</si>
  <si>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</si>
  <si>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</si>
  <si>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</si>
  <si>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</si>
  <si>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</si>
  <si>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</si>
  <si>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</si>
  <si>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</si>
  <si>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</si>
  <si>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</si>
  <si>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</si>
  <si>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</si>
  <si>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</si>
  <si>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</si>
  <si>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</si>
  <si>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</si>
  <si>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</si>
  <si>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</si>
  <si>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</si>
  <si>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</si>
  <si>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</si>
  <si>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</si>
  <si>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</si>
  <si>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</si>
  <si>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</si>
  <si>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</si>
  <si>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</si>
  <si>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</si>
  <si>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</si>
  <si>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</si>
  <si>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</si>
  <si>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</si>
  <si>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</si>
  <si>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</si>
  <si>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</si>
  <si>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</si>
  <si>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</si>
  <si>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</si>
  <si>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</si>
  <si>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</si>
  <si>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</si>
  <si>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</si>
  <si>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</si>
  <si>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</si>
  <si>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</si>
  <si>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</si>
  <si>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</si>
  <si>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</si>
  <si>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</si>
  <si>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</si>
  <si>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</si>
  <si>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</si>
  <si>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</si>
  <si>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</si>
  <si>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</si>
  <si>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</si>
  <si>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</si>
  <si>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</si>
  <si>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</si>
  <si>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</si>
  <si>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</si>
  <si>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</si>
  <si>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</si>
  <si>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</si>
  <si>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</si>
  <si>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</si>
  <si>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</si>
  <si>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</si>
  <si>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</si>
  <si>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</si>
  <si>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</si>
  <si>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</si>
  <si>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</si>
  <si>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</si>
  <si>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</si>
  <si>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</si>
  <si>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</si>
  <si>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</si>
  <si>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</si>
  <si>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</si>
  <si>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</si>
  <si>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</si>
  <si>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</si>
  <si>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</si>
  <si>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</si>
  <si>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</si>
  <si>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</si>
  <si>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</si>
  <si>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</si>
  <si>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</si>
  <si>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</si>
  <si>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</si>
  <si>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</si>
  <si>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</si>
  <si>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</si>
  <si>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</si>
  <si>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</si>
  <si>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</si>
  <si>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</si>
  <si>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</si>
  <si>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</si>
  <si>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</si>
  <si>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</si>
  <si>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</si>
  <si>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</si>
  <si>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</si>
  <si>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</si>
  <si>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</si>
  <si>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</si>
  <si>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</si>
  <si>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</si>
  <si>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</si>
  <si>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</si>
  <si>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</si>
  <si>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</si>
  <si>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</si>
  <si>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</si>
  <si>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</si>
  <si>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</si>
  <si>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</si>
  <si>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</si>
  <si>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</si>
  <si>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</si>
  <si>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</si>
  <si>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</si>
  <si>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</si>
  <si>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</si>
  <si>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</si>
  <si>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</si>
  <si>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</si>
  <si>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</si>
  <si>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</si>
  <si>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</si>
  <si>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</si>
  <si>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</si>
  <si>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</si>
  <si>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</si>
  <si>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</si>
  <si>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</si>
  <si>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</si>
  <si>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</si>
  <si>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</si>
  <si>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</si>
  <si>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</si>
  <si>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</si>
  <si>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</si>
  <si>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</si>
  <si>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</si>
  <si>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</si>
  <si>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</si>
  <si>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</si>
  <si>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</si>
  <si>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</si>
  <si>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</si>
  <si>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</si>
  <si>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</si>
  <si>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</si>
  <si>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</si>
  <si>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</si>
  <si>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</si>
  <si>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</si>
  <si>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</si>
  <si>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</si>
  <si>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</si>
  <si>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</si>
  <si>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</si>
  <si>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</si>
  <si>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</si>
  <si>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</si>
  <si>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</si>
  <si>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</si>
  <si>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</si>
  <si>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</si>
  <si>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</si>
  <si>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</si>
  <si>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</si>
  <si>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</si>
  <si>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</si>
  <si>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</si>
  <si>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</si>
  <si>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</si>
  <si>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</si>
  <si>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</si>
  <si>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</si>
  <si>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</si>
  <si>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</si>
  <si>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</si>
  <si>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</si>
  <si>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</si>
  <si>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</si>
  <si>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</si>
  <si>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</si>
  <si>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</si>
  <si>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</si>
  <si>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</si>
  <si>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</si>
  <si>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</si>
  <si>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</si>
  <si>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</si>
  <si>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</si>
  <si>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</si>
  <si>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</si>
  <si>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</si>
  <si>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</si>
  <si>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</si>
  <si>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</si>
  <si>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</si>
  <si>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</si>
  <si>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</si>
  <si>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</si>
  <si>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</si>
  <si>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</si>
  <si>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</si>
  <si>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</si>
  <si>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</si>
  <si>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</si>
  <si>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</si>
  <si>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</si>
  <si>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</si>
  <si>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</si>
  <si>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</si>
  <si>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</si>
  <si>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</si>
  <si>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</si>
  <si>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</si>
  <si>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</si>
  <si>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</si>
  <si>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</si>
  <si>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</si>
  <si>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</si>
  <si>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</si>
  <si>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</si>
  <si>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</si>
  <si>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</si>
  <si>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</si>
  <si>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</si>
  <si>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</si>
  <si>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</si>
  <si>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</si>
  <si>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</si>
  <si>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</si>
  <si>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</si>
  <si>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</si>
  <si>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</si>
  <si>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</si>
  <si>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</si>
  <si>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</si>
  <si>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</si>
  <si>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</si>
  <si>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</si>
  <si>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</si>
  <si>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</si>
  <si>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</si>
  <si>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</si>
  <si>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</si>
  <si>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</si>
  <si>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</si>
  <si>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</si>
  <si>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</si>
  <si>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</si>
  <si>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</si>
  <si>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</si>
  <si>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</si>
  <si>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</si>
  <si>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</si>
  <si>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</si>
  <si>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</si>
  <si>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</si>
  <si>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</si>
  <si>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</si>
  <si>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</si>
  <si>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</si>
  <si>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</si>
  <si>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</si>
  <si>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</si>
  <si>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</si>
  <si>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</si>
  <si>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</si>
  <si>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</si>
  <si>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</si>
  <si>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</si>
  <si>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</si>
  <si>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</si>
  <si>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</si>
  <si>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</si>
  <si>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</si>
  <si>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</si>
  <si>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</si>
  <si>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</si>
  <si>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</si>
  <si>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</si>
  <si>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</si>
  <si>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</si>
  <si>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</si>
  <si>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</si>
  <si>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</si>
  <si>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</si>
  <si>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</si>
  <si>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</si>
  <si>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</si>
  <si>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</si>
  <si>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</si>
  <si>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</si>
  <si>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</si>
  <si>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</si>
  <si>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</si>
  <si>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</si>
  <si>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</si>
  <si>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</si>
  <si>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</si>
  <si>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</si>
  <si>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</si>
  <si>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</si>
  <si>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</si>
  <si>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</si>
  <si>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</si>
  <si>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</si>
  <si>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</si>
  <si>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</si>
  <si>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</si>
  <si>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</si>
  <si>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</si>
  <si>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</si>
  <si>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</si>
  <si>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</si>
  <si>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</si>
  <si>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</si>
  <si>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</si>
  <si>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</si>
  <si>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</si>
  <si>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</si>
  <si>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</si>
  <si>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</si>
  <si>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</si>
  <si>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</si>
  <si>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</si>
  <si>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</si>
  <si>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</si>
  <si>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</si>
  <si>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</si>
  <si>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</si>
  <si>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</si>
  <si>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</si>
  <si>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</si>
  <si>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</si>
  <si>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</si>
  <si>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</si>
  <si>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</si>
  <si>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</si>
  <si>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</si>
  <si>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</si>
  <si>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</si>
  <si>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</si>
  <si>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</si>
  <si>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</si>
  <si>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</si>
  <si>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</si>
  <si>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</si>
  <si>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</si>
  <si>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</si>
  <si>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</si>
  <si>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</si>
  <si>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</si>
  <si>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</si>
  <si>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</si>
  <si>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</si>
  <si>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</si>
  <si>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</si>
  <si>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</si>
  <si>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</si>
  <si>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</si>
  <si>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</si>
  <si>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</si>
  <si>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</si>
  <si>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</si>
  <si>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</si>
  <si>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</si>
  <si>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</si>
  <si>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</si>
  <si>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</si>
  <si>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</si>
  <si>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</si>
  <si>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</si>
  <si>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</si>
  <si>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</si>
  <si>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</si>
  <si>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</si>
  <si>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</si>
  <si>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</si>
  <si>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</si>
  <si>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</si>
  <si>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</si>
  <si>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</si>
  <si>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</si>
  <si>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</si>
  <si>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</si>
  <si>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</si>
  <si>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</si>
  <si>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</si>
  <si>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</si>
  <si>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</si>
  <si>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</si>
  <si>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</si>
  <si>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</si>
  <si>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</si>
  <si>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</si>
  <si>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</si>
  <si>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</si>
  <si>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</si>
  <si>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</si>
  <si>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</si>
  <si>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</si>
  <si>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</si>
  <si>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</si>
  <si>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</si>
  <si>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</si>
  <si>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</si>
  <si>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</si>
  <si>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</si>
  <si>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</si>
  <si>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</si>
  <si>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</si>
  <si>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</si>
  <si>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</si>
  <si>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</si>
  <si>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</si>
  <si>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</si>
  <si>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</si>
  <si>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</si>
  <si>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</si>
  <si>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</si>
  <si>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</si>
  <si>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</si>
  <si>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</si>
  <si>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</si>
  <si>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</si>
  <si>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</si>
  <si>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</si>
  <si>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</si>
  <si>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</si>
  <si>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</si>
  <si>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</si>
  <si>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</si>
  <si>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</si>
  <si>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</si>
  <si>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</si>
  <si>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</si>
  <si>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</si>
  <si>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</si>
  <si>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</si>
  <si>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</si>
  <si>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</si>
  <si>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</si>
  <si>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</si>
  <si>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</si>
  <si>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</si>
  <si>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</si>
  <si>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</si>
  <si>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</si>
  <si>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</si>
  <si>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</si>
  <si>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</si>
  <si>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</si>
  <si>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</si>
  <si>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</si>
  <si>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</si>
  <si>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</si>
  <si>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</si>
  <si>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</si>
  <si>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</si>
  <si>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</si>
  <si>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</si>
  <si>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</si>
  <si>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</si>
  <si>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</si>
  <si>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</si>
  <si>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</si>
  <si>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</si>
  <si>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</si>
  <si>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</si>
  <si>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</si>
  <si>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</si>
  <si>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</si>
  <si>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</si>
  <si>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</si>
  <si>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</si>
  <si>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</si>
  <si>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</si>
  <si>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</si>
  <si>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</si>
  <si>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</si>
  <si>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</si>
  <si>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</si>
  <si>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</si>
  <si>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</si>
  <si>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</si>
  <si>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</si>
  <si>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</si>
  <si>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</si>
  <si>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</si>
  <si>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</si>
  <si>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</si>
  <si>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</si>
  <si>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</si>
  <si>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</si>
  <si>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</si>
  <si>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</si>
  <si>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</si>
  <si>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</si>
  <si>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</si>
  <si>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</si>
  <si>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</si>
  <si>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</si>
  <si>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</si>
  <si>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</si>
  <si>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</si>
  <si>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</si>
  <si>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</si>
  <si>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</si>
  <si>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</si>
  <si>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</si>
  <si>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</si>
  <si>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</si>
  <si>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</si>
  <si>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</si>
  <si>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</si>
  <si>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</si>
  <si>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</si>
  <si>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</si>
  <si>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</si>
  <si>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</si>
  <si>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</si>
  <si>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</si>
  <si>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</si>
  <si>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</si>
  <si>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</si>
  <si>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</si>
  <si>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</si>
  <si>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</si>
  <si>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</si>
  <si>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</si>
  <si>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</si>
  <si>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</si>
  <si>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</si>
  <si>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</si>
  <si>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</si>
  <si>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</si>
  <si>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</si>
  <si>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</si>
  <si>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</si>
  <si>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</si>
  <si>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</si>
  <si>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</si>
  <si>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</si>
  <si>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</si>
  <si>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</si>
  <si>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</si>
  <si>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</si>
  <si>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</si>
  <si>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</si>
  <si>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</si>
  <si>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</si>
  <si>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</si>
  <si>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</si>
  <si>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</si>
  <si>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</si>
  <si>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</si>
  <si>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</si>
  <si>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</si>
  <si>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</si>
  <si>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</si>
  <si>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</si>
  <si>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</si>
  <si>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</si>
  <si>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</si>
  <si>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</si>
  <si>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</si>
  <si>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</si>
  <si>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</si>
  <si>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</si>
  <si>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</si>
  <si>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</si>
  <si>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</si>
  <si>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</si>
  <si>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</si>
  <si>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</si>
  <si>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</si>
  <si>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</si>
  <si>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</si>
  <si>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</si>
  <si>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</si>
  <si>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</si>
  <si>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</si>
  <si>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</si>
  <si>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</si>
  <si>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</si>
  <si>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</si>
  <si>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</si>
  <si>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</si>
  <si>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</si>
  <si>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</si>
  <si>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</si>
  <si>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</si>
  <si>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</si>
  <si>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</si>
  <si>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</si>
  <si>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</si>
  <si>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</si>
  <si>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</si>
  <si>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</si>
  <si>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</si>
  <si>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</si>
  <si>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</si>
  <si>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</si>
  <si>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</si>
  <si>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</si>
  <si>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</si>
  <si>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</si>
  <si>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</si>
  <si>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</si>
  <si>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</si>
  <si>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</si>
  <si>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</si>
  <si>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</si>
  <si>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</si>
  <si>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</si>
  <si>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</si>
  <si>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</si>
  <si>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</si>
  <si>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</si>
  <si>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</si>
  <si>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</si>
  <si>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</si>
  <si>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</si>
  <si>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</si>
  <si>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</si>
  <si>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</si>
  <si>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</si>
  <si>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</si>
  <si>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</si>
  <si>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</si>
  <si>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</si>
  <si>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</si>
  <si>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</si>
  <si>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</si>
  <si>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</si>
  <si>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</si>
  <si>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</si>
  <si>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</si>
  <si>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</si>
  <si>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</si>
  <si>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</si>
  <si>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</si>
  <si>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</si>
  <si>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</si>
  <si>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</si>
  <si>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</si>
  <si>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</si>
  <si>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</si>
  <si>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</si>
  <si>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</si>
  <si>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</si>
  <si>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</si>
  <si>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</si>
  <si>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</si>
  <si>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</si>
  <si>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</si>
  <si>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</si>
  <si>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</si>
  <si>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</si>
  <si>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</si>
  <si>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</si>
  <si>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</si>
  <si>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</si>
  <si>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</si>
  <si>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</si>
  <si>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</si>
  <si>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</si>
  <si>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</si>
  <si>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</si>
  <si>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</si>
  <si>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</si>
  <si>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</si>
  <si>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</si>
  <si>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</si>
  <si>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</si>
  <si>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</si>
  <si>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</si>
  <si>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</si>
  <si>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</si>
  <si>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</si>
  <si>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</si>
  <si>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</si>
  <si>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</si>
  <si>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</si>
  <si>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</si>
  <si>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</si>
  <si>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</si>
  <si>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</si>
  <si>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</si>
  <si>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</si>
  <si>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</si>
  <si>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</si>
  <si>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</si>
  <si>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</si>
  <si>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</si>
  <si>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</si>
  <si>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</si>
  <si>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</si>
  <si>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</si>
  <si>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</si>
  <si>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</si>
  <si>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</si>
  <si>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</si>
  <si>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</si>
  <si>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</si>
  <si>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</si>
  <si>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</si>
  <si>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</si>
  <si>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</si>
  <si>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</si>
  <si>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</si>
  <si>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</si>
  <si>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</si>
  <si>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</si>
  <si>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</si>
  <si>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</si>
  <si>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</si>
  <si>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</si>
  <si>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</si>
  <si>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</si>
  <si>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</si>
  <si>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</si>
  <si>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</si>
  <si>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</si>
  <si>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</si>
  <si>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</si>
  <si>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</si>
  <si>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</si>
  <si>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</si>
  <si>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</si>
  <si>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</si>
  <si>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</si>
  <si>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</si>
  <si>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</si>
  <si>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</si>
  <si>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</si>
  <si>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</si>
  <si>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</si>
  <si>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</si>
  <si>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</si>
  <si>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</si>
  <si>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</si>
  <si>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</si>
  <si>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</si>
  <si>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</si>
  <si>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</si>
  <si>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</si>
  <si>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</si>
  <si>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</si>
  <si>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</si>
  <si>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</si>
  <si>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</si>
  <si>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</si>
  <si>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</si>
  <si>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</si>
  <si>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</si>
  <si>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</si>
  <si>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</si>
  <si>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</si>
  <si>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</si>
  <si>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</si>
  <si>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</si>
  <si>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</si>
  <si>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</si>
  <si>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</si>
  <si>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</si>
  <si>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</si>
  <si>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</si>
  <si>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</si>
  <si>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</si>
  <si>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</si>
  <si>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</si>
  <si>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</si>
  <si>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</si>
  <si>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</si>
  <si>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</si>
  <si>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</si>
  <si>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</si>
  <si>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</si>
  <si>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</si>
  <si>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</si>
  <si>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</si>
  <si>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</si>
  <si>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</si>
  <si>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</si>
  <si>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</si>
  <si>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</si>
  <si>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</si>
  <si>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</si>
  <si>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</si>
  <si>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</si>
  <si>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</si>
  <si>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</si>
  <si>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</si>
  <si>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</si>
  <si>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</si>
  <si>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</si>
  <si>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</si>
  <si>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</si>
  <si>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</si>
  <si>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</si>
  <si>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</si>
  <si>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</si>
  <si>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</si>
  <si>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</si>
  <si>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</si>
  <si>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</si>
  <si>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</si>
  <si>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</si>
  <si>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</si>
  <si>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</si>
  <si>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</si>
  <si>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</si>
  <si>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</si>
  <si>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</si>
  <si>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</si>
  <si>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</si>
  <si>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</si>
  <si>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</si>
  <si>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</si>
  <si>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</si>
  <si>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</si>
  <si>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</si>
  <si>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</si>
  <si>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</si>
  <si>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</si>
  <si>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</si>
  <si>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</si>
  <si>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</si>
  <si>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</si>
  <si>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</si>
  <si>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</si>
  <si>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</si>
  <si>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</si>
  <si>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</si>
  <si>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</si>
  <si>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</si>
  <si>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</si>
  <si>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</si>
  <si>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</si>
  <si>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</si>
  <si>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</si>
  <si>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</si>
  <si>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</si>
  <si>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</si>
  <si>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</si>
  <si>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</si>
  <si>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</si>
  <si>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</si>
  <si>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</si>
  <si>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</si>
  <si>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</si>
  <si>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</si>
  <si>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</si>
  <si>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</si>
  <si>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</si>
  <si>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</si>
  <si>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</si>
  <si>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</si>
  <si>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</si>
  <si>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</si>
  <si>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</si>
  <si>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</si>
  <si>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</si>
  <si>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</si>
  <si>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</si>
  <si>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</si>
  <si>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</si>
  <si>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</si>
  <si>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</si>
  <si>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</si>
  <si>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</si>
  <si>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</si>
  <si>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</si>
  <si>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</si>
  <si>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</si>
  <si>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</si>
  <si>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</si>
  <si>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</si>
  <si>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</si>
  <si>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</si>
  <si>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</si>
  <si>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</si>
  <si>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</si>
  <si>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</si>
  <si>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</si>
  <si>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</si>
  <si>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</si>
  <si>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</si>
  <si>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</si>
  <si>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</si>
  <si>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</si>
  <si>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</si>
  <si>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</si>
  <si>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</si>
  <si>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</si>
  <si>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</si>
  <si>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</si>
  <si>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</si>
  <si>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</si>
  <si>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</si>
  <si>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</si>
  <si>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</si>
  <si>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</si>
  <si>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</si>
  <si>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</si>
  <si>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</si>
  <si>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</si>
  <si>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</si>
  <si>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</si>
  <si>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</si>
  <si>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</si>
  <si>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</si>
  <si>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</si>
  <si>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</si>
  <si>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</si>
  <si>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</si>
  <si>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</si>
  <si>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</si>
  <si>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</si>
  <si>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</si>
  <si>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</si>
  <si>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</si>
  <si>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</si>
  <si>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</si>
  <si>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</si>
  <si>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</si>
  <si>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</si>
  <si>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</si>
  <si>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</si>
  <si>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</si>
  <si>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</si>
  <si>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</si>
  <si>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</si>
  <si>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</si>
  <si>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</si>
  <si>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</si>
  <si>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</si>
  <si>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</si>
  <si>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</si>
  <si>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</si>
  <si>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</si>
  <si>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</si>
  <si>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</si>
  <si>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</si>
  <si>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</si>
  <si>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</si>
  <si>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</si>
  <si>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</si>
  <si>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</si>
  <si>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</si>
  <si>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</si>
  <si>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</si>
  <si>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</si>
  <si>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</si>
  <si>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</si>
  <si>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</si>
  <si>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</si>
  <si>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</si>
  <si>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</si>
  <si>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</si>
  <si>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</si>
  <si>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</si>
  <si>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</si>
  <si>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</si>
  <si>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</si>
  <si>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</si>
  <si>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</si>
  <si>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</si>
  <si>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</si>
  <si>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</si>
  <si>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</si>
  <si>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</si>
  <si>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</si>
  <si>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</si>
  <si>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</si>
  <si>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</si>
  <si>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</si>
  <si>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</si>
  <si>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</si>
  <si>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</si>
  <si>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</si>
  <si>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</si>
  <si>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</si>
  <si>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</si>
  <si>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</si>
  <si>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</si>
  <si>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</si>
  <si>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</si>
  <si>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</si>
  <si>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</si>
  <si>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</si>
  <si>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</si>
  <si>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</si>
  <si>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</si>
  <si>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</si>
  <si>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</si>
  <si>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</si>
  <si>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</si>
  <si>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</si>
  <si>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</si>
  <si>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</si>
  <si>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</si>
  <si>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</si>
  <si>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</si>
  <si>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</si>
  <si>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</si>
  <si>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</si>
  <si>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</si>
  <si>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</si>
  <si>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</si>
  <si>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</si>
  <si>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</si>
  <si>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</si>
  <si>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</si>
  <si>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</si>
  <si>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</si>
  <si>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</si>
  <si>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</si>
  <si>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</si>
  <si>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</si>
  <si>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</si>
  <si>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</si>
  <si>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</si>
  <si>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</si>
  <si>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</si>
  <si>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</si>
  <si>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</si>
  <si>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</si>
  <si>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</si>
  <si>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</si>
  <si>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</si>
  <si>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</si>
  <si>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</si>
  <si>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</si>
  <si>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</si>
  <si>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</si>
  <si>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</si>
  <si>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</si>
  <si>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</si>
  <si>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</si>
  <si>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</si>
  <si>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</si>
  <si>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</si>
  <si>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</si>
  <si>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</si>
  <si>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</si>
  <si>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</si>
  <si>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</si>
  <si>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</si>
  <si>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</si>
  <si>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</si>
  <si>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</si>
  <si>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</si>
  <si>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</si>
  <si>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</si>
  <si>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</si>
  <si>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</si>
  <si>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</si>
  <si>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</si>
  <si>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</si>
  <si>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</si>
  <si>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</si>
  <si>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</si>
  <si>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</si>
  <si>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</si>
  <si>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</si>
  <si>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</si>
  <si>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</si>
  <si>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</si>
  <si>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</si>
  <si>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</si>
  <si>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</si>
  <si>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</si>
  <si>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</si>
  <si>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</si>
  <si>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</si>
  <si>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</si>
  <si>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</si>
  <si>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</si>
  <si>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</si>
  <si>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</si>
  <si>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</si>
  <si>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</si>
  <si>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</si>
  <si>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</si>
  <si>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</si>
  <si>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</si>
  <si>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</si>
  <si>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</si>
  <si>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</si>
  <si>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</si>
  <si>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</si>
  <si>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</si>
  <si>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</si>
  <si>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</si>
  <si>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</si>
  <si>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</si>
  <si>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</si>
  <si>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</si>
  <si>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</si>
  <si>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</si>
  <si>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</si>
  <si>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</si>
  <si>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</si>
  <si>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</si>
  <si>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</si>
  <si>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</si>
  <si>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</si>
  <si>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</si>
  <si>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</si>
  <si>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</si>
  <si>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</si>
  <si>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</si>
  <si>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</si>
  <si>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</si>
  <si>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</si>
  <si>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</si>
  <si>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</si>
  <si>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</si>
  <si>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</si>
  <si>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</si>
  <si>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</si>
  <si>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</si>
  <si>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</si>
  <si>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</si>
  <si>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</si>
  <si>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</si>
  <si>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</si>
  <si>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</si>
  <si>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</si>
  <si>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</si>
  <si>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</si>
  <si>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</si>
  <si>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</si>
  <si>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</si>
  <si>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</si>
  <si>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</si>
  <si>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</si>
  <si>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</si>
  <si>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</si>
  <si>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</si>
  <si>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</si>
  <si>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</si>
  <si>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</si>
  <si>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</si>
  <si>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</si>
  <si>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</si>
  <si>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</si>
  <si>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</si>
  <si>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</si>
  <si>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</si>
  <si>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</si>
  <si>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</si>
  <si>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</si>
  <si>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</si>
  <si>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</si>
  <si>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</si>
  <si>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</si>
  <si>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</si>
  <si>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</si>
  <si>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</si>
  <si>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</si>
  <si>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</si>
  <si>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</si>
  <si>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</si>
  <si>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</si>
  <si>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</si>
  <si>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</si>
  <si>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</si>
  <si>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</si>
  <si>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</si>
  <si>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</si>
  <si>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</si>
  <si>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</si>
  <si>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</si>
  <si>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</si>
  <si>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</si>
  <si>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</si>
  <si>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</si>
  <si>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</si>
  <si>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</si>
  <si>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</si>
  <si>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</si>
  <si>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</si>
  <si>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</si>
  <si>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</si>
  <si>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</si>
  <si>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</si>
  <si>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</si>
  <si>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</si>
  <si>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</si>
  <si>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</si>
  <si>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</si>
  <si>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</si>
  <si>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</si>
  <si>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</si>
  <si>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</si>
  <si>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</si>
  <si>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</si>
  <si>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</si>
  <si>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</si>
  <si>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</si>
  <si>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</si>
  <si>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</si>
  <si>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</si>
  <si>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</si>
  <si>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</si>
  <si>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</si>
  <si>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</si>
  <si>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</si>
  <si>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</si>
  <si>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</si>
  <si>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</si>
  <si>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</si>
  <si>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</si>
  <si>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</si>
  <si>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</si>
  <si>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</si>
  <si>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</si>
  <si>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</si>
  <si>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</si>
  <si>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</si>
  <si>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</si>
  <si>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</si>
  <si>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</si>
  <si>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</si>
  <si>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</si>
  <si>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</si>
  <si>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</si>
  <si>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</si>
  <si>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</si>
  <si>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</si>
  <si>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</si>
  <si>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</si>
  <si>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</si>
  <si>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</si>
  <si>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</si>
  <si>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</si>
  <si>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</si>
  <si>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</si>
  <si>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</si>
  <si>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</si>
  <si>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</si>
  <si>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</si>
  <si>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</si>
  <si>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</si>
  <si>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</si>
  <si>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</si>
  <si>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</si>
  <si>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</si>
  <si>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</si>
  <si>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</si>
  <si>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</si>
  <si>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</si>
  <si>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</si>
  <si>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</si>
  <si>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</si>
  <si>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</si>
  <si>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</si>
  <si>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</si>
  <si>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</si>
  <si>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</si>
  <si>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</si>
  <si>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</si>
  <si>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</si>
  <si>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</si>
  <si>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</si>
  <si>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</si>
  <si>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</si>
  <si>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</si>
  <si>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</si>
  <si>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</si>
  <si>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</si>
  <si>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</si>
  <si>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</si>
  <si>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</si>
  <si>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</si>
  <si>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</si>
  <si>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</si>
  <si>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</si>
  <si>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</si>
  <si>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</si>
  <si>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</si>
  <si>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</si>
  <si>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</si>
  <si>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</si>
  <si>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</si>
  <si>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</si>
  <si>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</si>
  <si>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</si>
  <si>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</si>
  <si>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</si>
  <si>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</si>
  <si>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</si>
  <si>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</si>
  <si>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</si>
  <si>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</si>
  <si>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</si>
  <si>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</si>
  <si>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</si>
  <si>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</si>
  <si>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</si>
  <si>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</si>
  <si>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</si>
  <si>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</si>
  <si>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</si>
  <si>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</si>
  <si>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</si>
  <si>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</si>
  <si>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</si>
  <si>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</si>
  <si>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</si>
  <si>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</si>
  <si>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</si>
  <si>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</si>
  <si>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</si>
  <si>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</si>
  <si>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</si>
  <si>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</si>
  <si>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</si>
  <si>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</si>
  <si>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</si>
  <si>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</si>
  <si>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</si>
  <si>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</si>
  <si>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</si>
  <si>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</si>
  <si>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</si>
  <si>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</si>
  <si>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</si>
  <si>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</si>
  <si>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</si>
  <si>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</si>
  <si>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</si>
  <si>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</si>
  <si>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</si>
  <si>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</si>
  <si>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</si>
  <si>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</si>
  <si>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</si>
  <si>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</si>
  <si>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</si>
  <si>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</si>
  <si>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</si>
  <si>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</si>
  <si>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</si>
  <si>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</si>
  <si>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</si>
  <si>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</si>
  <si>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</si>
  <si>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</si>
  <si>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</si>
  <si>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</si>
  <si>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</si>
  <si>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</si>
  <si>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</si>
  <si>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</si>
  <si>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</si>
  <si>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</si>
  <si>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</si>
  <si>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</si>
  <si>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</si>
  <si>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</si>
  <si>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</si>
  <si>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</si>
  <si>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</si>
  <si>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</si>
  <si>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</si>
  <si>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</si>
  <si>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</si>
  <si>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</si>
  <si>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</si>
  <si>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</si>
  <si>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</si>
  <si>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</si>
  <si>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</si>
  <si>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</si>
  <si>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</si>
  <si>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</si>
  <si>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</si>
  <si>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</si>
  <si>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</si>
  <si>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</si>
  <si>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</si>
  <si>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</si>
  <si>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</si>
  <si>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</si>
  <si>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</si>
  <si>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</si>
  <si>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</si>
  <si>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</si>
  <si>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</si>
  <si>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</si>
  <si>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</si>
  <si>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</si>
  <si>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</si>
  <si>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</si>
  <si>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</si>
  <si>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</si>
  <si>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</si>
  <si>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</si>
  <si>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</si>
  <si>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</si>
  <si>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</si>
  <si>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</si>
  <si>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</si>
  <si>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</si>
  <si>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</si>
  <si>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</si>
  <si>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</si>
  <si>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</si>
  <si>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</si>
  <si>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</si>
  <si>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</si>
  <si>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</si>
  <si>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</si>
  <si>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</si>
  <si>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</si>
  <si>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</si>
  <si>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</si>
  <si>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</si>
  <si>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</si>
  <si>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</si>
  <si>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</si>
  <si>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</si>
  <si>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</si>
  <si>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</si>
  <si>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</si>
  <si>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</si>
  <si>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</si>
  <si>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</si>
  <si>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</si>
  <si>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</si>
  <si>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</si>
  <si>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</si>
  <si>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</si>
  <si>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</si>
  <si>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</si>
  <si>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</si>
  <si>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</si>
  <si>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</si>
  <si>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</si>
  <si>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</si>
  <si>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</si>
  <si>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</si>
  <si>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</si>
  <si>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</si>
  <si>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</si>
  <si>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</si>
  <si>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</si>
  <si>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</si>
  <si>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</si>
  <si>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</si>
  <si>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</si>
  <si>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</si>
  <si>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</si>
  <si>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</si>
  <si>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</si>
  <si>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</si>
  <si>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</si>
  <si>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</si>
  <si>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</si>
  <si>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</si>
  <si>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</si>
  <si>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</si>
  <si>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</si>
  <si>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</si>
  <si>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</si>
  <si>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</si>
  <si>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</si>
  <si>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</si>
  <si>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</si>
  <si>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</si>
  <si>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</si>
  <si>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</si>
  <si>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</si>
  <si>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</si>
  <si>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</si>
  <si>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</si>
  <si>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</si>
  <si>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</si>
  <si>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</si>
  <si>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</si>
  <si>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</si>
  <si>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</si>
  <si>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</si>
  <si>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</si>
  <si>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</si>
  <si>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</si>
  <si>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</si>
  <si>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</si>
  <si>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</si>
  <si>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</si>
  <si>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</si>
  <si>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</si>
  <si>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</si>
  <si>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</si>
  <si>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</si>
  <si>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</si>
  <si>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</si>
  <si>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</si>
  <si>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</si>
  <si>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</si>
  <si>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</si>
  <si>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</si>
  <si>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</si>
  <si>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</si>
  <si>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</si>
  <si>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</si>
  <si>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</si>
  <si>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</si>
  <si>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</si>
  <si>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</si>
  <si>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</si>
  <si>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</si>
  <si>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</si>
  <si>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</si>
  <si>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</si>
  <si>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</si>
  <si>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</si>
  <si>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</si>
  <si>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</si>
  <si>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</si>
  <si>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</si>
  <si>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</si>
  <si>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</si>
  <si>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</si>
  <si>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</si>
  <si>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</si>
  <si>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</si>
  <si>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</si>
  <si>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</si>
  <si>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</si>
  <si>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</si>
  <si>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</si>
  <si>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</si>
  <si>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</si>
  <si>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</si>
  <si>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</si>
  <si>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</si>
  <si>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</si>
  <si>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</si>
  <si>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</si>
  <si>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</si>
  <si>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</si>
  <si>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</si>
  <si>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</si>
  <si>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</si>
  <si>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</si>
  <si>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</si>
  <si>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</si>
  <si>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</si>
  <si>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</si>
  <si>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</si>
  <si>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</si>
  <si>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</si>
  <si>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</si>
  <si>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</si>
  <si>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</si>
  <si>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</si>
  <si>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</si>
  <si>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</si>
  <si>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</si>
  <si>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</si>
  <si>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</si>
  <si>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</si>
  <si>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</si>
  <si>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</si>
  <si>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</si>
  <si>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</si>
  <si>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</si>
  <si>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</si>
  <si>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</si>
  <si>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</si>
  <si>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</si>
  <si>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</si>
  <si>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</si>
  <si>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</si>
  <si>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</si>
  <si>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</si>
  <si>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</si>
  <si>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</si>
  <si>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</si>
  <si>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</si>
  <si>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</si>
  <si>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</si>
  <si>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</si>
  <si>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</si>
  <si>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</si>
  <si>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</si>
  <si>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</si>
  <si>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</si>
  <si>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</si>
  <si>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</si>
  <si>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</si>
  <si>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</si>
  <si>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</si>
  <si>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</si>
  <si>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</si>
  <si>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</si>
  <si>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</si>
  <si>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</si>
  <si>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</si>
  <si>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</si>
  <si>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</si>
  <si>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</si>
  <si>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</si>
  <si>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</si>
  <si>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</si>
  <si>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</si>
  <si>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</si>
  <si>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</si>
  <si>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</si>
  <si>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</si>
  <si>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</si>
  <si>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</si>
  <si>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</si>
  <si>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</si>
  <si>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</si>
  <si>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</si>
  <si>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</si>
  <si>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</si>
  <si>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</si>
  <si>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</si>
  <si>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</si>
  <si>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</si>
  <si>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</si>
  <si>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</si>
  <si>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</si>
  <si>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</si>
  <si>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</si>
  <si>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</si>
  <si>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</si>
  <si>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</si>
  <si>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</si>
  <si>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</si>
  <si>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</si>
  <si>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</si>
  <si>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</si>
  <si>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</si>
  <si>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</si>
  <si>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</si>
  <si>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</si>
  <si>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</si>
  <si>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</si>
  <si>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</si>
  <si>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</si>
  <si>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</si>
  <si>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</si>
  <si>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</si>
  <si>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</si>
  <si>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</si>
  <si>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</si>
  <si>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</si>
  <si>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</si>
  <si>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</si>
  <si>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</si>
  <si>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</si>
  <si>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</si>
  <si>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</si>
  <si>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</si>
  <si>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</si>
  <si>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</si>
  <si>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</si>
  <si>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</si>
  <si>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</si>
  <si>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</si>
  <si>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</si>
  <si>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</si>
  <si>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</si>
  <si>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</si>
  <si>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</si>
  <si>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</si>
  <si>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</si>
  <si>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</si>
  <si>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</si>
  <si>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</si>
  <si>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</si>
  <si>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</si>
  <si>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</si>
  <si>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</si>
  <si>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</si>
  <si>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</si>
  <si>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</si>
  <si>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</si>
  <si>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</si>
  <si>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</si>
  <si>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</si>
  <si>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</si>
  <si>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</si>
  <si>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</si>
  <si>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</si>
  <si>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</si>
  <si>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</si>
  <si>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</si>
  <si>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</si>
  <si>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</si>
  <si>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</si>
  <si>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</si>
  <si>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</si>
  <si>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</si>
  <si>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</si>
  <si>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</si>
  <si>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</si>
  <si>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</si>
  <si>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</si>
  <si>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</si>
  <si>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</si>
  <si>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</si>
  <si>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</si>
  <si>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</si>
  <si>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</si>
  <si>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</si>
  <si>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</si>
  <si>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</si>
  <si>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</si>
  <si>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</si>
  <si>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</si>
  <si>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</si>
  <si>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</si>
  <si>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</si>
  <si>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</si>
  <si>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</si>
  <si>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</si>
  <si>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</si>
  <si>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</si>
  <si>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</si>
  <si>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</si>
  <si>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</si>
  <si>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</si>
  <si>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</si>
  <si>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</si>
  <si>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</si>
  <si>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</si>
  <si>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</si>
  <si>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</si>
  <si>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</si>
  <si>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</si>
  <si>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</si>
  <si>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</si>
  <si>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</si>
  <si>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</si>
  <si>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</si>
  <si>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</si>
  <si>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</si>
  <si>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</si>
  <si>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</si>
  <si>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</si>
  <si>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</si>
  <si>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</si>
  <si>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</si>
  <si>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</si>
  <si>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</si>
  <si>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</si>
  <si>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</si>
  <si>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</si>
  <si>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</si>
  <si>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</si>
  <si>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</si>
  <si>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</si>
  <si>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</si>
  <si>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</si>
  <si>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</si>
  <si>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</si>
  <si>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</si>
  <si>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</si>
  <si>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</si>
  <si>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</si>
  <si>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</si>
  <si>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</si>
  <si>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</si>
  <si>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</si>
  <si>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</si>
  <si>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</si>
  <si>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</si>
  <si>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</si>
  <si>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</si>
  <si>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</si>
  <si>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</si>
  <si>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</si>
  <si>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</si>
  <si>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</si>
  <si>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</si>
  <si>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</si>
  <si>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</si>
  <si>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</si>
  <si>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</si>
  <si>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</si>
  <si>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</si>
  <si>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</si>
  <si>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</si>
  <si>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</si>
  <si>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</si>
  <si>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</si>
  <si>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</si>
  <si>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</si>
  <si>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</si>
  <si>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</si>
  <si>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</si>
  <si>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</si>
  <si>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</si>
  <si>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</si>
  <si>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</si>
  <si>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</si>
  <si>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</si>
  <si>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</si>
  <si>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</si>
  <si>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</si>
  <si>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</si>
  <si>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</si>
  <si>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</si>
  <si>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</si>
  <si>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</si>
  <si>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</si>
  <si>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</si>
  <si>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</si>
  <si>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</si>
  <si>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</si>
  <si>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</si>
  <si>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</si>
  <si>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</si>
  <si>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</si>
  <si>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</si>
  <si>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</si>
  <si>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</si>
  <si>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</si>
  <si>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</si>
  <si>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</si>
  <si>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</si>
  <si>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</si>
  <si>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</si>
  <si>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</si>
  <si>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</si>
  <si>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</si>
  <si>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</si>
  <si>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</si>
  <si>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</si>
  <si>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</si>
  <si>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</si>
  <si>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</si>
  <si>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</si>
  <si>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</si>
  <si>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</si>
  <si>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</si>
  <si>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</si>
  <si>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</si>
  <si>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</si>
  <si>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</si>
  <si>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</si>
  <si>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</si>
  <si>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</si>
  <si>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</si>
  <si>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</si>
  <si>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</si>
  <si>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</si>
  <si>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</si>
  <si>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</si>
  <si>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</si>
  <si>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</si>
  <si>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</si>
  <si>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</si>
  <si>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</si>
  <si>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</si>
  <si>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</si>
  <si>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</si>
  <si>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</si>
  <si>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</si>
  <si>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</si>
  <si>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</si>
  <si>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</si>
  <si>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</si>
  <si>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</si>
  <si>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</si>
  <si>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</si>
  <si>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</si>
  <si>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</si>
  <si>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</si>
  <si>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</si>
  <si>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</si>
  <si>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</si>
  <si>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</si>
  <si>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</si>
  <si>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</si>
  <si>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</si>
  <si>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</si>
  <si>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</si>
  <si>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</si>
  <si>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</si>
  <si>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</si>
  <si>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</si>
  <si>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</si>
  <si>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</si>
  <si>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</si>
  <si>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</si>
  <si>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</si>
  <si>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</si>
  <si>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</si>
  <si>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</si>
  <si>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</si>
  <si>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</si>
  <si>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</si>
  <si>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</si>
  <si>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</si>
  <si>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</si>
  <si>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</si>
  <si>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</si>
  <si>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</si>
  <si>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</si>
  <si>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</si>
  <si>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</si>
  <si>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</si>
  <si>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</si>
  <si>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</si>
  <si>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</si>
  <si>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</si>
  <si>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</si>
  <si>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</si>
  <si>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</si>
  <si>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</si>
  <si>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</si>
  <si>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</si>
  <si>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</si>
  <si>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</si>
  <si>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</si>
  <si>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</si>
  <si>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</si>
  <si>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</si>
  <si>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</si>
  <si>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</si>
  <si>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</si>
  <si>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</si>
  <si>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</si>
  <si>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</si>
  <si>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</si>
  <si>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</si>
  <si>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</si>
  <si>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</si>
  <si>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</si>
  <si>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</si>
  <si>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</si>
  <si>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</si>
  <si>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</si>
  <si>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</si>
  <si>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</si>
  <si>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</si>
  <si>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</si>
  <si>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</si>
  <si>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</si>
  <si>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</si>
  <si>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</si>
  <si>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</si>
  <si>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</si>
  <si>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</si>
  <si>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</si>
  <si>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</si>
  <si>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</si>
  <si>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</si>
  <si>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</si>
  <si>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</si>
  <si>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</si>
  <si>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</si>
  <si>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</si>
  <si>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</si>
  <si>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</si>
  <si>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</si>
  <si>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</si>
  <si>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</si>
  <si>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</si>
  <si>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</si>
  <si>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</si>
  <si>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</si>
  <si>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</si>
  <si>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</si>
  <si>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</si>
  <si>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</si>
  <si>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</si>
  <si>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</si>
  <si>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</si>
  <si>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</si>
  <si>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</si>
  <si>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</si>
  <si>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</si>
  <si>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</si>
  <si>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</si>
  <si>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</si>
  <si>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</si>
  <si>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</si>
  <si>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</si>
  <si>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</si>
  <si>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</si>
  <si>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</si>
  <si>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</si>
  <si>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</si>
  <si>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</si>
  <si>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</si>
  <si>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</si>
  <si>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</si>
  <si>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</si>
  <si>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</si>
  <si>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</si>
  <si>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</si>
  <si>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</si>
  <si>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</si>
  <si>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</si>
  <si>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</si>
  <si>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</si>
  <si>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</si>
  <si>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</si>
  <si>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</si>
  <si>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</si>
  <si>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</si>
  <si>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</si>
  <si>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</si>
  <si>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</si>
  <si>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</si>
  <si>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</si>
  <si>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</si>
  <si>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</si>
  <si>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</si>
  <si>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</si>
  <si>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</si>
  <si>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</si>
  <si>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</si>
  <si>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</si>
  <si>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</si>
  <si>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</si>
  <si>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</si>
  <si>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</si>
  <si>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</si>
  <si>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</si>
  <si>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</si>
  <si>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</si>
  <si>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</si>
  <si>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</si>
  <si>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</si>
  <si>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</si>
  <si>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</si>
  <si>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</si>
  <si>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</si>
  <si>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</si>
  <si>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</si>
  <si>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</si>
  <si>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</si>
  <si>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</si>
  <si>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</si>
  <si>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</si>
  <si>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</si>
  <si>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</si>
  <si>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</si>
  <si>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</si>
  <si>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</si>
  <si>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</si>
  <si>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</si>
  <si>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</si>
  <si>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</si>
  <si>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</si>
  <si>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</si>
  <si>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</si>
  <si>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</si>
  <si>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</si>
  <si>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</si>
  <si>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</si>
  <si>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</si>
  <si>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</si>
  <si>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</si>
  <si>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</si>
  <si>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</si>
  <si>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</si>
  <si>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</si>
  <si>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</si>
  <si>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</si>
  <si>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</si>
  <si>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</si>
  <si>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</si>
  <si>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</si>
  <si>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</si>
  <si>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</si>
  <si>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</si>
  <si>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</si>
  <si>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</si>
  <si>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</si>
  <si>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</si>
  <si>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</si>
  <si>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</si>
  <si>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</si>
  <si>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</si>
  <si>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</si>
  <si>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</si>
  <si>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</si>
  <si>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</si>
  <si>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</si>
  <si>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</si>
  <si>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</si>
  <si>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</si>
  <si>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</si>
  <si>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</si>
  <si>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</si>
  <si>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</si>
  <si>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</si>
  <si>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</si>
  <si>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</si>
  <si>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</si>
  <si>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</si>
  <si>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</si>
  <si>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</si>
  <si>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</si>
  <si>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</si>
  <si>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</si>
  <si>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</si>
  <si>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</si>
  <si>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</si>
  <si>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</si>
  <si>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</si>
  <si>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</si>
  <si>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</si>
  <si>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</si>
  <si>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</si>
  <si>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</si>
  <si>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</si>
  <si>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</si>
  <si>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</si>
  <si>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</si>
  <si>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</si>
  <si>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</si>
  <si>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</si>
  <si>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</si>
  <si>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</si>
  <si>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</si>
  <si>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</si>
  <si>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</si>
  <si>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</si>
  <si>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</si>
  <si>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</si>
  <si>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</si>
  <si>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</si>
  <si>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</si>
  <si>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</si>
  <si>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</si>
  <si>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</si>
  <si>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</si>
  <si>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</si>
  <si>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</si>
  <si>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</si>
  <si>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</si>
  <si>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</si>
  <si>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</si>
  <si>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</si>
  <si>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</si>
  <si>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</si>
  <si>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</si>
  <si>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</si>
  <si>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</si>
  <si>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</si>
  <si>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</si>
  <si>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</si>
  <si>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</si>
  <si>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</si>
  <si>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</si>
  <si>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</si>
  <si>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</si>
  <si>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</si>
  <si>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</si>
  <si>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</si>
  <si>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</si>
  <si>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</si>
  <si>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</si>
  <si>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</si>
  <si>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</si>
  <si>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</si>
  <si>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</si>
  <si>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</si>
  <si>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</si>
  <si>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</si>
  <si>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</si>
  <si>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</si>
  <si>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</si>
  <si>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</si>
  <si>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</si>
  <si>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</si>
  <si>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</si>
  <si>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</si>
  <si>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</si>
  <si>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</si>
  <si>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</si>
  <si>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</si>
  <si>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</si>
  <si>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</si>
  <si>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</si>
  <si>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</si>
  <si>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</si>
  <si>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</si>
  <si>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</si>
  <si>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</si>
  <si>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</si>
  <si>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</si>
  <si>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</si>
  <si>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</si>
  <si>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</si>
  <si>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</si>
  <si>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</si>
  <si>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</si>
  <si>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</si>
  <si>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</si>
  <si>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</si>
  <si>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</si>
  <si>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</si>
  <si>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</si>
  <si>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</si>
  <si>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</si>
  <si>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</si>
  <si>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</si>
  <si>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</si>
  <si>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</si>
  <si>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</si>
  <si>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</si>
  <si>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</si>
  <si>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</si>
  <si>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</si>
  <si>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</si>
  <si>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</si>
  <si>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</si>
  <si>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</si>
  <si>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</si>
  <si>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</si>
  <si>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</si>
  <si>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</si>
  <si>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</si>
  <si>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</si>
  <si>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</si>
  <si>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</si>
  <si>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</si>
  <si>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</si>
  <si>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</si>
  <si>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</si>
  <si>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</si>
  <si>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</si>
  <si>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</si>
  <si>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</si>
  <si>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</si>
  <si>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</si>
  <si>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</si>
  <si>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</si>
  <si>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</si>
  <si>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</si>
  <si>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</si>
  <si>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</si>
  <si>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</si>
  <si>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</si>
  <si>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</si>
  <si>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</si>
  <si>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</si>
  <si>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</si>
  <si>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</si>
  <si>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</si>
  <si>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</si>
  <si>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</si>
  <si>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</si>
  <si>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</si>
  <si>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</si>
  <si>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</si>
  <si>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</si>
  <si>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</si>
  <si>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</si>
  <si>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</si>
  <si>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</si>
  <si>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</si>
  <si>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</si>
  <si>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</si>
  <si>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</si>
  <si>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</si>
  <si>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</si>
  <si>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</si>
  <si>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</si>
  <si>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</si>
  <si>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</si>
  <si>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</si>
  <si>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</si>
  <si>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</si>
  <si>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</si>
  <si>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</si>
  <si>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</si>
  <si>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</si>
  <si>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</si>
  <si>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</si>
  <si>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</si>
  <si>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</si>
  <si>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</si>
  <si>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</si>
  <si>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</si>
  <si>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</si>
  <si>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</si>
  <si>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</si>
  <si>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</si>
  <si>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</si>
  <si>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</si>
  <si>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</si>
  <si>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</si>
  <si>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</si>
  <si>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</si>
  <si>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</si>
  <si>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</si>
  <si>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</si>
  <si>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</si>
  <si>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</si>
  <si>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</si>
  <si>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</si>
  <si>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</si>
  <si>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</si>
  <si>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</si>
  <si>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</si>
  <si>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</si>
  <si>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</si>
  <si>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</si>
  <si>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</si>
  <si>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</si>
  <si>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</si>
  <si>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</si>
  <si>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</si>
  <si>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</si>
  <si>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</si>
  <si>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</si>
  <si>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</si>
  <si>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</si>
  <si>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</si>
  <si>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</si>
  <si>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</si>
  <si>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</si>
  <si>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</si>
  <si>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</si>
  <si>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</si>
  <si>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</si>
  <si>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</si>
  <si>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</si>
  <si>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</si>
  <si>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</si>
  <si>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</si>
  <si>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</si>
  <si>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</si>
  <si>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</si>
  <si>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</si>
  <si>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</si>
  <si>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</si>
  <si>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</si>
  <si>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</si>
  <si>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</si>
  <si>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</si>
  <si>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</si>
  <si>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</si>
  <si>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</si>
  <si>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</si>
  <si>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</si>
  <si>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</si>
  <si>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</si>
  <si>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</si>
  <si>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</si>
  <si>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</si>
  <si>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</si>
  <si>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</si>
  <si>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</si>
  <si>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</si>
  <si>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</si>
  <si>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</si>
  <si>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</si>
  <si>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</si>
  <si>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</si>
  <si>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</si>
  <si>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</si>
  <si>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</si>
  <si>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</si>
  <si>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</si>
  <si>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</si>
  <si>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</si>
  <si>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</si>
  <si>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</si>
  <si>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</si>
  <si>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</si>
  <si>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</si>
  <si>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</si>
  <si>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</si>
  <si>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</si>
  <si>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</si>
  <si>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</si>
  <si>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</si>
  <si>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</si>
  <si>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</si>
  <si>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</si>
  <si>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</si>
  <si>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</si>
  <si>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</si>
  <si>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</si>
  <si>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</si>
  <si>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</si>
  <si>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</si>
  <si>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</si>
  <si>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</si>
  <si>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</si>
  <si>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</si>
  <si>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</si>
  <si>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</si>
  <si>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</si>
  <si>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</si>
  <si>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</si>
  <si>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</si>
  <si>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</si>
  <si>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</si>
  <si>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</si>
  <si>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</si>
  <si>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</si>
  <si>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</si>
  <si>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</si>
  <si>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</si>
  <si>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</si>
  <si>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</si>
  <si>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</si>
  <si>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</si>
  <si>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</si>
  <si>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</si>
  <si>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</si>
  <si>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</si>
  <si>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</si>
  <si>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</si>
  <si>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</si>
  <si>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</si>
  <si>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</si>
  <si>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</si>
  <si>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</si>
  <si>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</si>
  <si>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</si>
  <si>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</si>
  <si>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</si>
  <si>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</si>
  <si>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</si>
  <si>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</si>
  <si>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</si>
  <si>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</si>
  <si>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</si>
  <si>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</si>
  <si>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</si>
  <si>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</si>
  <si>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</si>
  <si>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</si>
  <si>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</si>
  <si>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</si>
  <si>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</si>
  <si>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</si>
  <si>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</si>
  <si>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</si>
  <si>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</si>
  <si>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</si>
  <si>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</si>
  <si>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</si>
  <si>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</si>
  <si>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</si>
  <si>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</si>
  <si>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</si>
  <si>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</si>
  <si>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</si>
  <si>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</si>
  <si>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</si>
  <si>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</si>
  <si>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</si>
  <si>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</si>
  <si>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</si>
  <si>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</si>
  <si>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</si>
  <si>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</si>
  <si>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</si>
  <si>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</si>
  <si>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</si>
  <si>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</si>
  <si>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</si>
  <si>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</si>
  <si>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</si>
  <si>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</si>
  <si>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</si>
  <si>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</si>
  <si>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</si>
  <si>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</si>
  <si>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</si>
  <si>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</si>
  <si>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</si>
  <si>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</si>
  <si>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</si>
  <si>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</si>
  <si>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</si>
  <si>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</si>
  <si>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</si>
  <si>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</si>
  <si>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</si>
  <si>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</si>
  <si>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</si>
  <si>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</si>
  <si>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</si>
  <si>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</si>
  <si>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</si>
  <si>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</si>
  <si>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</si>
  <si>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</si>
  <si>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</si>
  <si>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</si>
  <si>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</si>
  <si>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</si>
  <si>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</si>
  <si>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</si>
  <si>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</si>
  <si>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</si>
  <si>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</si>
  <si>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</si>
  <si>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</si>
  <si>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</si>
  <si>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</si>
  <si>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</si>
  <si>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</si>
  <si>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</si>
  <si>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</si>
  <si>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</si>
  <si>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</si>
  <si>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</si>
  <si>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</si>
  <si>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</si>
  <si>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</si>
  <si>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</si>
  <si>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</si>
  <si>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</si>
  <si>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</si>
  <si>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</si>
  <si>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</si>
  <si>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</si>
  <si>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</si>
  <si>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</si>
  <si>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</si>
  <si>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</si>
  <si>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</si>
  <si>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</si>
  <si>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</si>
  <si>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</si>
  <si>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</si>
  <si>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</si>
  <si>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</si>
  <si>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</si>
  <si>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</si>
  <si>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</si>
  <si>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</si>
  <si>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</si>
  <si>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</si>
  <si>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</si>
  <si>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</si>
  <si>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</si>
  <si>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</si>
  <si>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</si>
  <si>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</si>
  <si>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</si>
  <si>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</si>
  <si>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</si>
  <si>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</si>
  <si>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</si>
  <si>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</si>
  <si>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</si>
  <si>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</si>
  <si>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</si>
  <si>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</si>
  <si>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</si>
  <si>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</si>
  <si>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</si>
  <si>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</si>
  <si>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</si>
  <si>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</si>
  <si>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</si>
  <si>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</si>
  <si>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</si>
  <si>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</si>
  <si>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</si>
  <si>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</si>
  <si>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</si>
  <si>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</si>
  <si>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</si>
  <si>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</si>
  <si>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</si>
  <si>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</si>
  <si>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</si>
  <si>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</si>
  <si>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</si>
  <si>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</si>
  <si>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</si>
  <si>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</si>
  <si>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</si>
  <si>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</si>
  <si>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</si>
  <si>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</si>
  <si>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</si>
  <si>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</si>
  <si>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</si>
  <si>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</si>
  <si>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</si>
  <si>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</si>
  <si>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</si>
  <si>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</si>
  <si>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</si>
  <si>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</si>
  <si>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</si>
  <si>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</si>
  <si>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</si>
  <si>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</si>
  <si>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</si>
  <si>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</si>
  <si>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</si>
  <si>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</si>
  <si>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</si>
  <si>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</si>
  <si>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</si>
  <si>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</si>
  <si>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</si>
  <si>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</si>
  <si>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</si>
  <si>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</si>
  <si>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</si>
  <si>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</si>
  <si>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</si>
  <si>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</si>
  <si>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</si>
  <si>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</si>
  <si>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</si>
  <si>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</si>
  <si>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</si>
  <si>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</si>
  <si>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</si>
  <si>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</si>
  <si>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</si>
  <si>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</si>
  <si>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</si>
  <si>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</si>
  <si>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</si>
  <si>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</si>
  <si>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</si>
  <si>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</si>
  <si>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</si>
  <si>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</si>
  <si>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</si>
  <si>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</si>
  <si>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</si>
  <si>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</si>
  <si>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</si>
  <si>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</si>
  <si>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</si>
  <si>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</si>
  <si>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</si>
  <si>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</si>
  <si>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</si>
  <si>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</si>
  <si>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</si>
  <si>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</si>
  <si>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</si>
  <si>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</si>
  <si>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</si>
  <si>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</si>
  <si>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</si>
  <si>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</si>
  <si>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</si>
  <si>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</si>
  <si>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</si>
  <si>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</si>
  <si>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</si>
  <si>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</si>
  <si>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</si>
  <si>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</si>
  <si>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</si>
  <si>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</si>
  <si>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</si>
  <si>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</si>
  <si>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</si>
  <si>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</si>
  <si>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</si>
  <si>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</si>
  <si>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</si>
  <si>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</si>
  <si>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</si>
  <si>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</si>
  <si>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</si>
  <si>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</si>
  <si>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</si>
  <si>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</si>
  <si>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</si>
  <si>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</si>
  <si>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</si>
  <si>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</si>
  <si>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</si>
  <si>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</si>
  <si>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</si>
  <si>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</si>
  <si>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</si>
  <si>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</si>
  <si>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</si>
  <si>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</si>
  <si>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</si>
  <si>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</si>
  <si>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</si>
  <si>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</si>
  <si>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</si>
  <si>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</si>
  <si>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</si>
  <si>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</si>
  <si>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</si>
  <si>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</si>
  <si>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</si>
  <si>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</si>
  <si>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</si>
  <si>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</si>
  <si>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</si>
  <si>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</si>
  <si>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</si>
  <si>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</si>
  <si>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</si>
  <si>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</si>
  <si>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</si>
  <si>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</si>
  <si>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</si>
  <si>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</si>
  <si>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</si>
  <si>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</si>
  <si>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</si>
  <si>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</si>
  <si>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</si>
  <si>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</si>
  <si>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</si>
  <si>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</si>
  <si>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</si>
  <si>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</si>
  <si>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</si>
  <si>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</si>
  <si>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</si>
  <si>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</si>
  <si>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</si>
  <si>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</si>
  <si>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</si>
  <si>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</si>
  <si>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</si>
  <si>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</si>
  <si>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</si>
  <si>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</si>
  <si>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</si>
  <si>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</si>
  <si>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</si>
  <si>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</si>
  <si>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</si>
  <si>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</si>
  <si>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</si>
  <si>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</si>
  <si>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</si>
  <si>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</si>
  <si>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</si>
  <si>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</si>
  <si>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</si>
  <si>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</si>
  <si>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</si>
  <si>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</si>
  <si>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</si>
  <si>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</si>
  <si>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</si>
  <si>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</si>
  <si>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</si>
  <si>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</si>
  <si>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</si>
  <si>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</si>
  <si>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</si>
  <si>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</si>
  <si>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</si>
  <si>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</si>
  <si>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</si>
  <si>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</si>
  <si>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</si>
  <si>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</si>
  <si>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</si>
  <si>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</si>
  <si>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</si>
  <si>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</si>
  <si>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</si>
  <si>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</si>
  <si>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</si>
  <si>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</si>
  <si>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</si>
  <si>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</si>
  <si>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</si>
  <si>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</si>
  <si>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</si>
  <si>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</si>
  <si>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</si>
  <si>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</si>
  <si>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</si>
  <si>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</si>
  <si>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</si>
  <si>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</si>
  <si>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</si>
  <si>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</si>
  <si>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</si>
  <si>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</si>
  <si>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</si>
  <si>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</si>
  <si>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</si>
  <si>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</si>
  <si>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</si>
  <si>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</si>
  <si>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</si>
  <si>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</si>
  <si>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</si>
  <si>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</si>
  <si>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</si>
  <si>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</si>
  <si>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</si>
  <si>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</si>
  <si>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</si>
  <si>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</si>
  <si>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</si>
  <si>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</si>
  <si>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</si>
  <si>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</si>
  <si>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</si>
  <si>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</si>
  <si>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</si>
  <si>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</si>
  <si>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</si>
  <si>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</si>
  <si>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</si>
  <si>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</si>
  <si>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</si>
  <si>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</si>
  <si>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</si>
  <si>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</si>
  <si>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</si>
  <si>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</si>
  <si>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</si>
  <si>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</si>
  <si>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</si>
  <si>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</si>
  <si>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</si>
  <si>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</si>
  <si>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</si>
  <si>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</si>
  <si>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</si>
  <si>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</si>
  <si>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</si>
  <si>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</si>
  <si>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</si>
  <si>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</si>
  <si>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</si>
  <si>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</si>
  <si>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</si>
  <si>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</si>
  <si>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</si>
  <si>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</si>
  <si>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</si>
  <si>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</si>
  <si>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</si>
  <si>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</si>
  <si>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</si>
  <si>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</si>
  <si>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</si>
  <si>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</si>
  <si>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</si>
  <si>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</si>
  <si>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</si>
  <si>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</si>
  <si>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</si>
  <si>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</si>
  <si>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</si>
  <si>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</si>
  <si>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</si>
  <si>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</si>
  <si>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</si>
  <si>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</si>
  <si>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</si>
  <si>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</si>
  <si>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</si>
  <si>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</si>
  <si>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</si>
  <si>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</si>
  <si>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</si>
  <si>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</si>
  <si>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</si>
  <si>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</si>
  <si>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</si>
  <si>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</si>
  <si>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</si>
  <si>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</si>
  <si>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</si>
  <si>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</si>
  <si>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</si>
  <si>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</si>
  <si>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</si>
  <si>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</si>
  <si>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</si>
  <si>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</si>
  <si>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</si>
  <si>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</si>
  <si>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</si>
  <si>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</si>
  <si>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</si>
  <si>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</si>
  <si>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</si>
  <si>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</si>
  <si>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</si>
  <si>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</si>
  <si>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</si>
  <si>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</si>
  <si>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</si>
  <si>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</si>
  <si>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</si>
  <si>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</si>
  <si>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</si>
  <si>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</si>
  <si>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</si>
  <si>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</si>
  <si>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</si>
  <si>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</si>
  <si>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</si>
  <si>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</si>
  <si>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</si>
  <si>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</si>
  <si>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</si>
  <si>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</si>
  <si>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</si>
  <si>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</si>
  <si>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</si>
  <si>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</si>
  <si>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</si>
  <si>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</si>
  <si>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</si>
  <si>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</si>
  <si>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</si>
  <si>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</si>
  <si>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</si>
  <si>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</si>
  <si>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</si>
  <si>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</si>
  <si>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</si>
  <si>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</si>
  <si>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</si>
  <si>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</si>
  <si>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</si>
  <si>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</si>
  <si>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</si>
  <si>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</si>
  <si>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</si>
  <si>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</si>
  <si>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</si>
  <si>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</si>
  <si>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</si>
  <si>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</si>
  <si>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</si>
  <si>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</si>
  <si>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</si>
  <si>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</si>
  <si>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</si>
  <si>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</si>
  <si>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</si>
  <si>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</si>
  <si>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</si>
  <si>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</si>
  <si>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</si>
  <si>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</si>
  <si>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</si>
  <si>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</si>
  <si>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</si>
  <si>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</si>
  <si>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</si>
  <si>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</si>
  <si>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</si>
  <si>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</si>
  <si>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</si>
  <si>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</si>
  <si>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</si>
  <si>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</si>
  <si>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</si>
  <si>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</si>
  <si>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</si>
  <si>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</si>
  <si>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</si>
  <si>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</si>
  <si>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</si>
  <si>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</si>
  <si>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</si>
  <si>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</si>
  <si>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</si>
  <si>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</si>
  <si>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</si>
  <si>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</si>
  <si>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</si>
  <si>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</si>
  <si>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</si>
  <si>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</si>
  <si>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</si>
  <si>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</si>
  <si>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</si>
  <si>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</si>
  <si>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</si>
  <si>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</si>
  <si>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</si>
  <si>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</si>
  <si>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</si>
  <si>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</si>
  <si>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</si>
  <si>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</si>
  <si>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</si>
  <si>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</si>
  <si>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</si>
  <si>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</si>
  <si>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</si>
  <si>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</si>
  <si>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</si>
  <si>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</si>
  <si>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</si>
  <si>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</si>
  <si>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</si>
  <si>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</si>
  <si>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</si>
  <si>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</si>
  <si>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</si>
  <si>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</si>
  <si>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</si>
  <si>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</si>
  <si>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</si>
  <si>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</si>
  <si>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</si>
  <si>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</si>
  <si>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</si>
  <si>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</si>
  <si>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</si>
  <si>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</si>
  <si>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</si>
  <si>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</si>
  <si>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</si>
  <si>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</si>
  <si>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</si>
  <si>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</si>
  <si>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</si>
  <si>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</si>
  <si>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</si>
  <si>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</si>
  <si>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</si>
  <si>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</si>
  <si>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</si>
  <si>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</si>
  <si>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</si>
  <si>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</si>
  <si>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</si>
  <si>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</si>
  <si>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</si>
  <si>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</si>
  <si>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</si>
  <si>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</si>
  <si>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</si>
  <si>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</si>
  <si>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</si>
  <si>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</si>
  <si>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</si>
  <si>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</si>
  <si>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</si>
  <si>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</si>
  <si>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</si>
  <si>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</si>
  <si>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</si>
  <si>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</si>
  <si>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</si>
  <si>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</si>
  <si>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</si>
  <si>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</si>
  <si>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</si>
  <si>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</si>
  <si>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</si>
  <si>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</si>
  <si>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</si>
  <si>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</si>
  <si>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</si>
  <si>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</si>
  <si>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</si>
  <si>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</si>
  <si>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</si>
  <si>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</si>
  <si>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</si>
  <si>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</si>
  <si>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</si>
  <si>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</si>
  <si>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</si>
  <si>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</si>
  <si>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</si>
  <si>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</si>
  <si>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</si>
  <si>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</si>
  <si>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</si>
  <si>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</si>
  <si>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</si>
  <si>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</si>
  <si>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</si>
  <si>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</si>
  <si>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</si>
  <si>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</si>
  <si>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</si>
  <si>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</si>
  <si>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</si>
  <si>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</si>
  <si>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</si>
  <si>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</si>
  <si>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</si>
  <si>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</si>
  <si>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</si>
  <si>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</si>
  <si>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</si>
  <si>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</si>
  <si>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</si>
  <si>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</si>
  <si>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</si>
  <si>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</si>
  <si>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</si>
  <si>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</si>
  <si>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</si>
  <si>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</si>
  <si>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</si>
  <si>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</si>
  <si>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</si>
  <si>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</si>
  <si>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</si>
  <si>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</si>
  <si>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</si>
  <si>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</si>
  <si>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</si>
  <si>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</si>
  <si>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</si>
  <si>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</si>
  <si>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</si>
  <si>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</si>
  <si>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</si>
  <si>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</si>
  <si>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</si>
  <si>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</si>
  <si>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</si>
  <si>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</si>
  <si>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</si>
  <si>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</si>
  <si>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</si>
  <si>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</si>
  <si>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</si>
  <si>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</si>
  <si>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</si>
  <si>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</si>
  <si>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</si>
  <si>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</si>
  <si>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</si>
  <si>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</si>
  <si>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</si>
  <si>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</si>
  <si>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</si>
  <si>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</si>
  <si>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</si>
  <si>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</si>
  <si>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</si>
  <si>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</si>
  <si>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</si>
  <si>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</si>
  <si>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</si>
  <si>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</si>
  <si>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</si>
  <si>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</si>
  <si>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</si>
  <si>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</si>
  <si>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</si>
  <si>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</si>
  <si>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</si>
  <si>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</si>
  <si>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</si>
  <si>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</si>
  <si>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</si>
  <si>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</si>
  <si>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</si>
  <si>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</si>
  <si>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</si>
  <si>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</si>
  <si>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</si>
  <si>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</si>
  <si>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</si>
  <si>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</si>
  <si>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</si>
  <si>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</si>
  <si>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</si>
  <si>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</si>
  <si>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</si>
  <si>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</si>
  <si>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</si>
  <si>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</si>
  <si>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</si>
  <si>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</si>
  <si>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</si>
  <si>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</si>
  <si>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</si>
  <si>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</si>
  <si>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</si>
  <si>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</si>
  <si>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</si>
  <si>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</si>
  <si>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</si>
  <si>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</si>
  <si>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</si>
  <si>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</si>
  <si>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</si>
  <si>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</si>
  <si>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</si>
  <si>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</si>
  <si>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</si>
  <si>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</si>
  <si>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</si>
  <si>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</si>
  <si>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</si>
  <si>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</si>
  <si>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</si>
  <si>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</si>
  <si>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</si>
  <si>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</si>
  <si>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</si>
  <si>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</si>
  <si>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</si>
  <si>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</si>
  <si>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</si>
  <si>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</si>
  <si>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</si>
  <si>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</si>
  <si>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</si>
  <si>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</si>
  <si>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</si>
  <si>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</si>
  <si>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</si>
  <si>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</si>
  <si>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</si>
  <si>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</si>
  <si>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</si>
  <si>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</si>
  <si>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</si>
  <si>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</si>
  <si>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</si>
  <si>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</si>
  <si>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</si>
  <si>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</si>
  <si>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</si>
  <si>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</si>
  <si>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</si>
  <si>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</si>
  <si>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</si>
  <si>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</si>
  <si>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</si>
  <si>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</si>
  <si>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</si>
  <si>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</si>
  <si>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</si>
  <si>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</si>
  <si>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</si>
  <si>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</si>
  <si>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</si>
  <si>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</si>
  <si>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</si>
  <si>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</si>
  <si>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</si>
  <si>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</si>
  <si>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</si>
  <si>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</si>
  <si>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</si>
  <si>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</si>
  <si>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</si>
  <si>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</si>
  <si>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</si>
  <si>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</si>
  <si>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</si>
  <si>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</si>
  <si>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</si>
  <si>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</si>
  <si>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</si>
  <si>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</si>
  <si>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</si>
  <si>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</si>
  <si>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</si>
  <si>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</si>
  <si>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</si>
  <si>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</si>
  <si>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</si>
  <si>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</si>
  <si>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</si>
  <si>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</si>
  <si>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</si>
  <si>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</si>
  <si>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</si>
  <si>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</si>
  <si>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</si>
  <si>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</si>
  <si>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</si>
  <si>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</si>
  <si>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</si>
  <si>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</si>
  <si>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</si>
  <si>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</si>
  <si>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</si>
  <si>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</si>
  <si>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</si>
  <si>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</si>
  <si>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</si>
  <si>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</si>
  <si>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</si>
  <si>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</si>
  <si>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</si>
  <si>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</si>
  <si>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</si>
  <si>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</si>
  <si>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</si>
  <si>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</si>
  <si>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</si>
  <si>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</si>
  <si>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</si>
  <si>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</si>
  <si>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</si>
  <si>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</si>
  <si>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</si>
  <si>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</si>
  <si>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</si>
  <si>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</si>
  <si>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</si>
  <si>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</si>
  <si>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</si>
  <si>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</si>
  <si>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</si>
  <si>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</si>
  <si>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</si>
  <si>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</si>
  <si>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</si>
  <si>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</si>
  <si>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</si>
  <si>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</si>
  <si>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</si>
  <si>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</si>
  <si>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</si>
  <si>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</si>
  <si>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</si>
  <si>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</si>
  <si>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</si>
  <si>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</si>
  <si>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</si>
  <si>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</si>
  <si>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</si>
  <si>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</si>
  <si>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</si>
  <si>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</si>
  <si>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</si>
  <si>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</si>
  <si>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</si>
  <si>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</si>
  <si>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</si>
  <si>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</si>
  <si>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</si>
  <si>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</si>
  <si>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</si>
  <si>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</si>
  <si>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</si>
  <si>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</si>
  <si>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</si>
  <si>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</si>
  <si>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</si>
  <si>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</si>
  <si>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</si>
  <si>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</si>
  <si>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</si>
  <si>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</si>
  <si>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</si>
  <si>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</si>
  <si>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</si>
  <si>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</si>
  <si>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</si>
  <si>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</si>
  <si>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</si>
  <si>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</si>
  <si>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</si>
  <si>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</si>
  <si>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</si>
  <si>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</si>
  <si>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</si>
  <si>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</si>
  <si>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</si>
  <si>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</si>
  <si>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</si>
  <si>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</si>
  <si>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</si>
  <si>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</si>
  <si>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</si>
  <si>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</si>
  <si>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</si>
  <si>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</si>
  <si>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</si>
  <si>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</si>
  <si>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</si>
  <si>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</si>
  <si>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</si>
  <si>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</si>
  <si>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</si>
  <si>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</si>
  <si>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</si>
  <si>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</si>
  <si>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</si>
  <si>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</si>
  <si>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</si>
  <si>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</si>
  <si>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</si>
  <si>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</si>
  <si>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</si>
  <si>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</si>
  <si>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</si>
  <si>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</si>
  <si>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</si>
  <si>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</si>
  <si>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</si>
  <si>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</si>
  <si>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</si>
  <si>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</si>
  <si>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</si>
  <si>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</si>
  <si>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</si>
  <si>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</si>
  <si>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</si>
  <si>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</si>
  <si>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</si>
  <si>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</si>
  <si>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</si>
  <si>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</si>
  <si>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</si>
  <si>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</si>
  <si>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</si>
  <si>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</si>
  <si>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</si>
  <si>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</si>
  <si>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</si>
  <si>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</si>
  <si>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</si>
  <si>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</si>
  <si>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</si>
  <si>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</si>
  <si>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</si>
  <si>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</si>
  <si>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</si>
  <si>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</si>
  <si>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</si>
  <si>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</si>
  <si>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</si>
  <si>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</si>
  <si>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</si>
  <si>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</si>
  <si>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</si>
  <si>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</si>
  <si>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</si>
  <si>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</si>
  <si>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</si>
  <si>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</si>
  <si>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</si>
  <si>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</si>
  <si>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</si>
  <si>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</si>
  <si>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</si>
  <si>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</si>
  <si>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</si>
  <si>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</si>
  <si>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</si>
  <si>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</si>
  <si>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</si>
  <si>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</si>
  <si>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</si>
  <si>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</si>
  <si>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</si>
  <si>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</si>
  <si>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</si>
  <si>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</si>
  <si>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</si>
  <si>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</si>
  <si>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</si>
  <si>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</si>
  <si>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</si>
  <si>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</si>
  <si>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</si>
  <si>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</si>
  <si>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</si>
  <si>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</si>
  <si>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</si>
  <si>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</si>
  <si>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</si>
  <si>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</si>
  <si>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</si>
  <si>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</si>
  <si>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</si>
  <si>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</si>
  <si>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</si>
  <si>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</si>
  <si>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</si>
  <si>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</si>
  <si>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</si>
  <si>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</si>
  <si>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</si>
  <si>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</si>
  <si>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</si>
  <si>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</si>
  <si>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</si>
  <si>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</si>
  <si>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</si>
  <si>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</si>
  <si>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</si>
  <si>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</si>
  <si>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</si>
  <si>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</si>
  <si>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</si>
  <si>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</si>
  <si>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</si>
  <si>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</si>
  <si>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</si>
  <si>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</si>
  <si>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</si>
  <si>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</si>
  <si>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</si>
  <si>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</si>
  <si>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</si>
  <si>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</si>
  <si>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</si>
  <si>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</si>
  <si>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</si>
  <si>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</si>
  <si>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</si>
  <si>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</si>
  <si>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</si>
  <si>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</si>
  <si>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</si>
  <si>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</si>
  <si>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</si>
  <si>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</si>
  <si>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</si>
  <si>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</si>
  <si>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</si>
  <si>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</si>
  <si>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</si>
  <si>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</si>
  <si>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</si>
  <si>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</si>
  <si>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</si>
  <si>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</si>
  <si>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</si>
  <si>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</si>
  <si>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</si>
  <si>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</si>
  <si>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</si>
  <si>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</si>
  <si>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</si>
  <si>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</si>
  <si>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</si>
  <si>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</si>
  <si>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</si>
  <si>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</si>
  <si>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</si>
  <si>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</si>
  <si>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</si>
  <si>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</si>
  <si>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</si>
  <si>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</si>
  <si>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</si>
  <si>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</si>
  <si>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</si>
  <si>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</si>
  <si>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</si>
  <si>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</si>
  <si>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</si>
  <si>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</si>
  <si>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</si>
  <si>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</si>
  <si>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</si>
  <si>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</si>
  <si>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</si>
  <si>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</si>
  <si>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</si>
  <si>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</si>
  <si>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</si>
  <si>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</si>
  <si>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</si>
  <si>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</si>
  <si>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</si>
  <si>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</si>
  <si>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</si>
  <si>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</si>
  <si>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</si>
  <si>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</si>
  <si>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</si>
  <si>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</si>
  <si>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</si>
  <si>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</si>
  <si>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</si>
  <si>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</si>
  <si>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</si>
  <si>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</si>
  <si>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</si>
  <si>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</si>
  <si>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</si>
  <si>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</si>
  <si>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</si>
  <si>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</si>
  <si>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</si>
  <si>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</si>
  <si>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</si>
  <si>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</si>
  <si>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</si>
  <si>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</si>
  <si>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</si>
  <si>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</si>
  <si>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</si>
  <si>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</si>
  <si>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</si>
  <si>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</si>
  <si>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</si>
  <si>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</si>
  <si>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</si>
  <si>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</si>
  <si>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</si>
  <si>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</si>
  <si>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</si>
  <si>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</si>
  <si>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</si>
  <si>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</si>
  <si>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</si>
  <si>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</si>
  <si>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</si>
  <si>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</si>
  <si>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</si>
  <si>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</si>
  <si>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</si>
  <si>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</si>
  <si>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</si>
  <si>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</si>
  <si>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</si>
  <si>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</si>
  <si>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</si>
  <si>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</si>
  <si>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</si>
  <si>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</si>
  <si>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</si>
  <si>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</si>
  <si>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</si>
  <si>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</si>
  <si>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</si>
  <si>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</si>
  <si>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</si>
  <si>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</si>
  <si>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</si>
  <si>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</si>
  <si>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</si>
  <si>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</si>
  <si>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</si>
  <si>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</si>
  <si>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</si>
  <si>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</si>
  <si>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</si>
  <si>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</si>
  <si>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</si>
  <si>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</si>
  <si>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</si>
  <si>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</si>
  <si>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</si>
  <si>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</si>
  <si>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</si>
  <si>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</si>
  <si>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</si>
  <si>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</si>
  <si>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</si>
  <si>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</si>
  <si>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</si>
  <si>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</si>
  <si>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</si>
  <si>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</si>
  <si>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</si>
  <si>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</si>
  <si>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</si>
  <si>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</si>
  <si>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</si>
  <si>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</si>
  <si>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</si>
  <si>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</si>
  <si>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</si>
  <si>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</si>
  <si>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</si>
  <si>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</si>
  <si>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</si>
  <si>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</si>
  <si>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</si>
  <si>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</si>
  <si>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</si>
  <si>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</si>
  <si>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</si>
  <si>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</si>
  <si>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</si>
  <si>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</si>
  <si>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</si>
  <si>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</si>
  <si>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</si>
  <si>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</si>
  <si>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</si>
  <si>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</si>
  <si>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</si>
  <si>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</si>
  <si>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</si>
  <si>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</si>
  <si>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</si>
  <si>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</si>
  <si>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</si>
  <si>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</si>
  <si>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</si>
  <si>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</si>
  <si>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</si>
  <si>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</si>
  <si>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</si>
  <si>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</si>
  <si>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</si>
  <si>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</si>
  <si>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</si>
  <si>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</si>
  <si>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</si>
  <si>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</si>
  <si>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</si>
  <si>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</si>
  <si>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</si>
  <si>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</si>
  <si>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</si>
  <si>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</si>
  <si>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</si>
  <si>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</si>
  <si>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</si>
  <si>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</si>
  <si>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</si>
  <si>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</si>
  <si>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</si>
  <si>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</si>
  <si>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</si>
  <si>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</si>
  <si>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</si>
  <si>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</si>
  <si>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</si>
  <si>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</si>
  <si>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</si>
  <si>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</si>
  <si>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</si>
  <si>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</si>
  <si>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</si>
  <si>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</si>
  <si>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</si>
  <si>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</si>
  <si>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</si>
  <si>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</si>
  <si>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</si>
  <si>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</si>
  <si>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</si>
  <si>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</si>
  <si>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</si>
  <si>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</si>
  <si>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</si>
  <si>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</si>
  <si>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</si>
  <si>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</si>
  <si>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</si>
  <si>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</si>
  <si>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</si>
  <si>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</si>
  <si>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</si>
  <si>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</si>
  <si>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</si>
  <si>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</si>
  <si>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</si>
  <si>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</si>
  <si>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</si>
  <si>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</si>
  <si>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</si>
  <si>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</si>
  <si>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</si>
  <si>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</si>
  <si>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</si>
  <si>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</si>
  <si>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</si>
  <si>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</si>
  <si>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</si>
  <si>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</si>
  <si>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</si>
  <si>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</si>
  <si>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</si>
  <si>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</si>
  <si>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</si>
  <si>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</si>
  <si>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</si>
  <si>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</si>
  <si>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</si>
  <si>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</si>
  <si>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</si>
  <si>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</si>
  <si>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</si>
  <si>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</si>
  <si>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</si>
  <si>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</si>
  <si>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</si>
  <si>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</si>
  <si>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</si>
  <si>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</si>
  <si>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</si>
  <si>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</si>
  <si>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</si>
  <si>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</si>
  <si>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</si>
  <si>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</si>
  <si>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</si>
  <si>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</si>
  <si>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</si>
  <si>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</si>
  <si>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</si>
  <si>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</si>
  <si>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</si>
  <si>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</si>
  <si>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</si>
  <si>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</si>
  <si>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</si>
  <si>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</si>
  <si>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</si>
  <si>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</si>
  <si>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</si>
  <si>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</si>
  <si>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</si>
  <si>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</si>
  <si>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</si>
  <si>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</si>
  <si>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</si>
  <si>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</si>
  <si>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</si>
  <si>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</si>
  <si>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</si>
  <si>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</si>
  <si>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</si>
  <si>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</si>
  <si>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</si>
  <si>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</si>
  <si>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</si>
  <si>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</si>
  <si>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</si>
  <si>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</si>
  <si>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</si>
  <si>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</si>
  <si>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</si>
  <si>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</si>
  <si>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</si>
  <si>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</si>
  <si>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</si>
  <si>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</si>
  <si>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</si>
  <si>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</si>
  <si>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</si>
  <si>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</si>
  <si>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</si>
  <si>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</si>
  <si>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</si>
  <si>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</si>
  <si>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</si>
  <si>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</si>
  <si>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</si>
  <si>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</si>
  <si>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</si>
  <si>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</si>
  <si>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</si>
  <si>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</si>
  <si>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</si>
  <si>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</si>
  <si>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</si>
  <si>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</si>
  <si>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</si>
  <si>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</si>
  <si>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</si>
  <si>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</si>
  <si>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</si>
  <si>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</si>
  <si>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</si>
  <si>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</si>
  <si>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</si>
  <si>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</si>
  <si>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</si>
  <si>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</si>
  <si>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</si>
  <si>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</si>
  <si>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</si>
  <si>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</si>
  <si>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</si>
  <si>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</si>
  <si>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</si>
  <si>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</si>
  <si>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</si>
  <si>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</si>
  <si>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</si>
  <si>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</si>
  <si>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</si>
  <si>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</si>
  <si>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</si>
  <si>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</si>
  <si>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</si>
  <si>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</si>
  <si>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</si>
  <si>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</si>
  <si>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</si>
  <si>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</si>
  <si>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</si>
  <si>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</si>
  <si>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</si>
  <si>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</si>
  <si>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</si>
  <si>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</si>
  <si>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</si>
  <si>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</si>
  <si>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</si>
  <si>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</si>
  <si>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</si>
  <si>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</si>
  <si>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</si>
  <si>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</si>
  <si>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</si>
  <si>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</si>
  <si>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</si>
  <si>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</si>
  <si>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</si>
  <si>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</si>
  <si>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</si>
  <si>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</si>
  <si>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</si>
  <si>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</si>
  <si>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</si>
  <si>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</si>
  <si>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</si>
  <si>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</si>
  <si>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</si>
  <si>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</si>
  <si>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</si>
  <si>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</si>
  <si>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</si>
  <si>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</si>
  <si>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</si>
  <si>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</si>
  <si>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</si>
  <si>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</si>
  <si>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</si>
  <si>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</si>
  <si>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</si>
  <si>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</si>
  <si>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</si>
  <si>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</si>
  <si>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</si>
  <si>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</si>
  <si>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</si>
  <si>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</si>
  <si>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</si>
  <si>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</si>
  <si>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</si>
  <si>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</si>
  <si>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</si>
  <si>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</si>
  <si>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</si>
  <si>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</si>
  <si>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</si>
  <si>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</si>
  <si>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</si>
  <si>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</si>
  <si>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</si>
  <si>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</si>
  <si>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</si>
  <si>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</si>
  <si>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</si>
  <si>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</si>
  <si>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</si>
  <si>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</si>
  <si>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</si>
  <si>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</si>
  <si>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</si>
  <si>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</si>
  <si>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</si>
  <si>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</si>
  <si>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</si>
  <si>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</si>
  <si>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</si>
  <si>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</si>
  <si>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</si>
  <si>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</si>
  <si>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</si>
  <si>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</si>
  <si>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</si>
  <si>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</si>
  <si>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</si>
  <si>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</si>
  <si>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</si>
  <si>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</si>
  <si>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</si>
  <si>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</si>
  <si>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</si>
  <si>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</si>
  <si>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</si>
  <si>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</si>
  <si>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</si>
  <si>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</si>
  <si>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</si>
  <si>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</si>
  <si>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</si>
  <si>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</si>
  <si>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</si>
  <si>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</si>
  <si>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</si>
  <si>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</si>
  <si>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</si>
  <si>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</si>
  <si>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</si>
  <si>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</si>
  <si>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</si>
  <si>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</si>
  <si>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</si>
  <si>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</si>
  <si>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</si>
  <si>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</si>
  <si>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</si>
  <si>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</si>
  <si>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</si>
  <si>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</si>
  <si>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</si>
  <si>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</si>
  <si>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</si>
  <si>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</si>
  <si>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</si>
  <si>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</si>
  <si>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</si>
  <si>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</si>
  <si>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</si>
  <si>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</si>
  <si>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</si>
  <si>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</si>
  <si>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</si>
  <si>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</si>
  <si>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</si>
  <si>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</si>
  <si>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</si>
  <si>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</si>
  <si>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</si>
  <si>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</si>
  <si>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</si>
  <si>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</si>
  <si>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</si>
  <si>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</si>
  <si>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</si>
  <si>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</si>
  <si>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</si>
  <si>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</si>
  <si>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</si>
  <si>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</si>
  <si>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</si>
  <si>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</si>
  <si>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</si>
  <si>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</si>
  <si>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</si>
  <si>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</si>
  <si>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</si>
  <si>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</si>
  <si>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</si>
  <si>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</si>
  <si>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</si>
  <si>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</si>
  <si>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</si>
  <si>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</si>
  <si>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</si>
  <si>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</si>
  <si>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</si>
  <si>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</si>
  <si>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</si>
  <si>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</si>
  <si>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</si>
  <si>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</si>
  <si>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</si>
  <si>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</si>
  <si>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</si>
  <si>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</si>
  <si>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</si>
  <si>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</si>
  <si>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</si>
  <si>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</si>
  <si>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</si>
  <si>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</si>
  <si>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</si>
  <si>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</si>
  <si>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</si>
  <si>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</si>
  <si>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</si>
  <si>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</si>
  <si>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</si>
  <si>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</si>
  <si>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</si>
  <si>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</si>
  <si>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</si>
  <si>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</si>
  <si>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</si>
  <si>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</si>
  <si>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</si>
  <si>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</si>
  <si>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</si>
  <si>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</si>
  <si>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</si>
  <si>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</si>
  <si>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</si>
  <si>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</si>
  <si>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</si>
  <si>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</si>
  <si>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</si>
  <si>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</si>
  <si>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</si>
  <si>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</si>
  <si>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</si>
  <si>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</si>
  <si>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</si>
  <si>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</si>
  <si>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</si>
  <si>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</si>
  <si>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</si>
  <si>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</si>
  <si>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</si>
  <si>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</si>
  <si>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</si>
  <si>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</si>
  <si>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</si>
  <si>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</si>
  <si>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</si>
  <si>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</si>
  <si>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</si>
  <si>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</si>
  <si>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</si>
  <si>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</si>
  <si>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</si>
  <si>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</si>
  <si>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</si>
  <si>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</si>
  <si>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</si>
  <si>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</si>
  <si>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</si>
  <si>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</si>
  <si>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</si>
  <si>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</si>
  <si>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</si>
  <si>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</si>
  <si>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</si>
  <si>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</si>
  <si>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</si>
  <si>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</si>
  <si>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</si>
  <si>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</si>
  <si>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</si>
  <si>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</si>
  <si>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</si>
  <si>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</si>
  <si>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</si>
  <si>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</si>
  <si>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</si>
  <si>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</si>
  <si>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</si>
  <si>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</si>
  <si>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</si>
  <si>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</si>
  <si>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</si>
  <si>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</si>
  <si>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</si>
  <si>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</si>
  <si>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</si>
  <si>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</si>
  <si>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</si>
  <si>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</si>
  <si>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</si>
  <si>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</si>
  <si>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</si>
  <si>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</si>
  <si>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</si>
  <si>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</si>
  <si>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</si>
  <si>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</si>
  <si>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</si>
  <si>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</si>
  <si>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</si>
  <si>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</si>
  <si>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</si>
  <si>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</si>
  <si>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</si>
  <si>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</si>
  <si>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</si>
  <si>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</si>
  <si>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</si>
  <si>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</si>
  <si>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</si>
  <si>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</si>
  <si>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</si>
  <si>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</si>
  <si>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</si>
  <si>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</si>
  <si>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</si>
  <si>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</si>
  <si>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</si>
  <si>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</si>
  <si>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</si>
  <si>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</si>
  <si>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</si>
  <si>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</si>
  <si>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</si>
  <si>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</si>
  <si>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</si>
  <si>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</si>
  <si>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</si>
  <si>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</si>
  <si>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</si>
  <si>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</si>
  <si>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</si>
  <si>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</si>
  <si>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</si>
  <si>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</si>
  <si>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</si>
  <si>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</si>
  <si>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</si>
  <si>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</si>
  <si>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</si>
  <si>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</si>
  <si>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</si>
  <si>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</si>
  <si>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</si>
  <si>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</si>
  <si>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</si>
  <si>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</si>
  <si>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</si>
  <si>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</si>
  <si>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</si>
  <si>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</si>
  <si>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</si>
  <si>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</si>
  <si>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</si>
  <si>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</si>
  <si>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</si>
  <si>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</si>
  <si>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</si>
  <si>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</si>
  <si>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</si>
  <si>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</si>
  <si>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</si>
  <si>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</si>
  <si>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</si>
  <si>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</si>
  <si>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</si>
  <si>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</si>
  <si>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</si>
  <si>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</si>
  <si>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</si>
  <si>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</si>
  <si>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</si>
  <si>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</si>
  <si>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</si>
  <si>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</si>
  <si>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</si>
  <si>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</si>
  <si>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</si>
  <si>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</si>
  <si>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</si>
  <si>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</si>
  <si>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</si>
  <si>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</si>
  <si>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</si>
  <si>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</si>
  <si>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</si>
  <si>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</si>
  <si>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</si>
  <si>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</si>
  <si>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</si>
  <si>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</si>
  <si>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</si>
  <si>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</si>
  <si>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</si>
  <si>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</si>
  <si>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</si>
  <si>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</si>
  <si>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</si>
  <si>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</si>
  <si>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</si>
  <si>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</si>
  <si>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</si>
  <si>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</si>
  <si>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</si>
  <si>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</si>
  <si>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</si>
  <si>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</si>
  <si>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</si>
  <si>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</si>
  <si>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</si>
  <si>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</si>
  <si>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</si>
  <si>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</si>
  <si>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</si>
  <si>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</si>
  <si>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</si>
  <si>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</si>
  <si>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</si>
  <si>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</si>
  <si>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</si>
  <si>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</si>
  <si>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</si>
  <si>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</si>
  <si>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</si>
  <si>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</si>
  <si>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</si>
  <si>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</si>
  <si>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</si>
  <si>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</si>
  <si>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</si>
  <si>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</si>
  <si>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</si>
  <si>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</si>
  <si>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</si>
  <si>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</si>
  <si>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</si>
  <si>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</si>
  <si>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</si>
  <si>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</si>
  <si>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</si>
  <si>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</si>
  <si>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</si>
  <si>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</si>
  <si>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</si>
  <si>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</si>
  <si>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</si>
  <si>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</si>
  <si>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</si>
  <si>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</si>
  <si>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</si>
  <si>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</si>
  <si>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</si>
  <si>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</si>
  <si>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</si>
  <si>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</si>
  <si>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</si>
  <si>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</si>
  <si>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</si>
  <si>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</si>
  <si>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</si>
  <si>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</si>
  <si>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</si>
  <si>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</si>
  <si>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</si>
  <si>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</si>
  <si>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</si>
  <si>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</si>
  <si>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</si>
  <si>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</si>
  <si>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</si>
  <si>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</si>
  <si>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</si>
  <si>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</si>
  <si>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</si>
  <si>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</si>
  <si>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</si>
  <si>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</si>
  <si>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</si>
  <si>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</si>
  <si>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</si>
  <si>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</si>
  <si>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</si>
  <si>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</si>
  <si>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</si>
  <si>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</si>
  <si>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</si>
  <si>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</si>
  <si>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</si>
  <si>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</si>
  <si>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</si>
  <si>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</si>
  <si>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</si>
  <si>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</si>
  <si>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</si>
  <si>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</si>
  <si>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</si>
  <si>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</si>
  <si>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</si>
  <si>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</si>
  <si>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</si>
  <si>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</si>
  <si>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</si>
  <si>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</si>
  <si>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</si>
  <si>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</si>
  <si>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</si>
  <si>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</si>
  <si>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</si>
  <si>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</si>
  <si>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</si>
  <si>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</si>
  <si>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</si>
  <si>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</si>
  <si>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</si>
  <si>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</si>
  <si>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</si>
  <si>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</si>
  <si>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</si>
  <si>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</si>
  <si>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</si>
  <si>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</si>
  <si>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</si>
  <si>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</si>
  <si>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</si>
  <si>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</si>
  <si>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</si>
  <si>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</si>
  <si>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</si>
  <si>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</si>
  <si>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</si>
  <si>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</si>
  <si>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</si>
  <si>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</si>
  <si>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</si>
  <si>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</si>
  <si>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</si>
  <si>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</si>
  <si>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</si>
  <si>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</si>
  <si>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</si>
  <si>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</si>
  <si>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</si>
  <si>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</si>
  <si>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</si>
  <si>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</si>
  <si>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</si>
  <si>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</si>
  <si>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</si>
  <si>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</si>
  <si>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</si>
  <si>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</si>
  <si>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</si>
  <si>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</si>
  <si>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</si>
  <si>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</si>
  <si>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</si>
  <si>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</si>
  <si>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</si>
  <si>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</si>
  <si>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</si>
  <si>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</si>
  <si>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</si>
  <si>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</si>
  <si>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</si>
  <si>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</si>
  <si>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</si>
  <si>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</si>
  <si>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</si>
  <si>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</si>
  <si>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</si>
  <si>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</si>
  <si>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</si>
  <si>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</si>
  <si>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</si>
  <si>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</si>
  <si>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</si>
  <si>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</si>
  <si>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</si>
  <si>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</si>
  <si>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</si>
  <si>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</si>
  <si>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</si>
  <si>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</si>
  <si>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</si>
  <si>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</si>
  <si>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</si>
  <si>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</si>
  <si>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</si>
  <si>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</si>
  <si>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</si>
  <si>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</si>
  <si>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</si>
  <si>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</si>
  <si>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</si>
  <si>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</si>
  <si>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</si>
  <si>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</si>
  <si>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</si>
  <si>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</si>
  <si>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</si>
  <si>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</si>
  <si>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</si>
  <si>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</si>
  <si>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</si>
  <si>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</si>
  <si>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</si>
  <si>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</si>
  <si>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</si>
  <si>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</si>
  <si>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</si>
  <si>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</si>
  <si>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</si>
  <si>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</si>
  <si>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</si>
  <si>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</si>
  <si>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</si>
  <si>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</si>
  <si>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</si>
  <si>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</si>
  <si>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</si>
  <si>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</si>
  <si>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</si>
  <si>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</si>
  <si>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</si>
  <si>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</si>
  <si>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</si>
  <si>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</si>
  <si>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</si>
  <si>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</si>
  <si>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</si>
  <si>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</si>
  <si>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</si>
  <si>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</si>
  <si>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</si>
  <si>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</si>
  <si>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</si>
  <si>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</si>
  <si>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</si>
  <si>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</si>
  <si>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</si>
  <si>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</si>
  <si>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</si>
  <si>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</si>
  <si>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</si>
  <si>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</si>
  <si>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</si>
  <si>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</si>
  <si>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</si>
  <si>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</si>
  <si>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</si>
  <si>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</si>
  <si>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</si>
  <si>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</si>
  <si>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</si>
  <si>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</si>
  <si>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</si>
  <si>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</si>
  <si>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</si>
  <si>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</si>
  <si>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</si>
  <si>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</si>
  <si>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</si>
  <si>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</si>
  <si>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</si>
  <si>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</si>
  <si>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</si>
  <si>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</si>
  <si>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</si>
  <si>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</si>
  <si>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</si>
  <si>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</si>
  <si>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</si>
  <si>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</si>
  <si>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</si>
  <si>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</si>
  <si>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</si>
  <si>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</si>
  <si>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</si>
  <si>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</si>
  <si>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</si>
  <si>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</si>
  <si>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</si>
  <si>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</si>
  <si>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</si>
  <si>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</si>
  <si>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</si>
  <si>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</si>
  <si>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</si>
  <si>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</si>
  <si>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</si>
  <si>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</si>
  <si>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</si>
  <si>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</si>
  <si>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</si>
  <si>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</si>
  <si>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</si>
  <si>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</si>
  <si>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</si>
  <si>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</si>
  <si>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</si>
  <si>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</si>
  <si>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</si>
  <si>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</si>
  <si>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</si>
  <si>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</si>
  <si>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</si>
  <si>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</si>
  <si>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</si>
  <si>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</si>
  <si>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</si>
  <si>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</si>
  <si>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</si>
  <si>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</si>
  <si>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</si>
  <si>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</si>
  <si>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</si>
  <si>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</si>
  <si>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</si>
  <si>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</si>
  <si>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</si>
  <si>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</si>
  <si>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</si>
  <si>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</si>
  <si>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</si>
  <si>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</si>
  <si>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</si>
  <si>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</si>
  <si>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</si>
  <si>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</si>
  <si>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</si>
  <si>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</si>
  <si>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</si>
  <si>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</si>
  <si>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</si>
  <si>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</si>
  <si>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</si>
  <si>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</si>
  <si>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</si>
  <si>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</si>
  <si>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</si>
  <si>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</si>
  <si>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</si>
  <si>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</si>
  <si>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</si>
  <si>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</si>
  <si>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</si>
  <si>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</si>
  <si>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</si>
  <si>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</si>
  <si>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</si>
  <si>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</si>
  <si>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</si>
  <si>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</si>
  <si>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</si>
  <si>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</si>
  <si>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</si>
  <si>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</si>
  <si>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</si>
  <si>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</si>
  <si>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</si>
  <si>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</si>
  <si>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</si>
  <si>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</si>
  <si>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</si>
  <si>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</si>
  <si>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</si>
  <si>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</si>
  <si>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</si>
  <si>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</si>
  <si>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</si>
  <si>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</si>
  <si>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</si>
  <si>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</si>
  <si>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</si>
  <si>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</si>
  <si>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</si>
  <si>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</si>
  <si>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</si>
  <si>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</si>
  <si>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</si>
  <si>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</si>
  <si>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</si>
  <si>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</si>
  <si>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</si>
  <si>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</si>
  <si>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</si>
  <si>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</si>
  <si>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</si>
  <si>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</si>
  <si>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</si>
  <si>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</si>
  <si>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</si>
  <si>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</si>
  <si>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</si>
  <si>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</si>
  <si>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</si>
  <si>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</si>
  <si>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</si>
  <si>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</si>
  <si>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</si>
  <si>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</si>
  <si>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</si>
  <si>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</si>
  <si>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</si>
  <si>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</si>
  <si>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</si>
  <si>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</si>
  <si>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</si>
  <si>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</si>
  <si>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</si>
  <si>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</si>
  <si>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</si>
  <si>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</si>
  <si>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</si>
  <si>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</si>
  <si>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</si>
  <si>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</si>
  <si>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</si>
  <si>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</si>
  <si>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</si>
  <si>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</si>
  <si>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</si>
  <si>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</si>
  <si>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</si>
  <si>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</si>
  <si>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</si>
  <si>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</si>
  <si>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</si>
  <si>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</si>
  <si>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</si>
  <si>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</si>
  <si>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</si>
  <si>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</si>
  <si>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</si>
  <si>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</si>
  <si>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</si>
  <si>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</si>
  <si>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</si>
  <si>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</si>
  <si>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</si>
  <si>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</si>
  <si>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</si>
  <si>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</si>
  <si>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</si>
  <si>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</si>
  <si>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</si>
  <si>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</si>
  <si>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</si>
  <si>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</si>
  <si>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</si>
  <si>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</si>
  <si>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</si>
  <si>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</si>
  <si>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</si>
  <si>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</si>
  <si>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</si>
  <si>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</si>
  <si>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</si>
  <si>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</si>
  <si>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</si>
  <si>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</si>
  <si>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</si>
  <si>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</si>
  <si>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</si>
  <si>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</si>
  <si>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</si>
  <si>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</si>
  <si>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</si>
  <si>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</si>
  <si>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</si>
  <si>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</si>
  <si>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</si>
  <si>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</si>
  <si>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</si>
  <si>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</si>
  <si>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</si>
  <si>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</si>
  <si>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</si>
  <si>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</si>
  <si>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</si>
  <si>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</si>
  <si>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</si>
  <si>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</si>
  <si>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</si>
  <si>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</si>
  <si>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</si>
  <si>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</si>
  <si>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</si>
  <si>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</si>
  <si>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</si>
  <si>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</si>
  <si>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</si>
  <si>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</si>
  <si>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</si>
  <si>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</si>
  <si>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</si>
  <si>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</si>
  <si>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</si>
  <si>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</si>
  <si>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</si>
  <si>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</si>
  <si>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</si>
  <si>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</si>
  <si>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</si>
  <si>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</si>
  <si>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</si>
  <si>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</si>
  <si>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</si>
  <si>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</si>
  <si>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</si>
  <si>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</si>
  <si>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</si>
  <si>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</si>
  <si>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</si>
  <si>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</si>
  <si>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</si>
  <si>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</si>
  <si>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</si>
  <si>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</si>
  <si>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</si>
  <si>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</si>
  <si>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</si>
  <si>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</si>
  <si>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</si>
  <si>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</si>
  <si>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</si>
  <si>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</si>
  <si>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</si>
  <si>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</si>
  <si>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</si>
  <si>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</si>
  <si>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</si>
  <si>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</si>
  <si>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</si>
  <si>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</si>
  <si>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</si>
  <si>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</si>
  <si>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</si>
  <si>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</si>
  <si>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</si>
  <si>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</si>
  <si>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</si>
  <si>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</si>
  <si>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</si>
  <si>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</si>
  <si>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</si>
  <si>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</si>
  <si>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</si>
  <si>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</si>
  <si>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</si>
  <si>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</si>
  <si>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</si>
  <si>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</si>
  <si>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</si>
  <si>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</si>
  <si>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</si>
  <si>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</si>
  <si>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</si>
  <si>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</si>
  <si>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</si>
  <si>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</si>
  <si>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</si>
  <si>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</si>
  <si>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</si>
  <si>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</si>
  <si>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</si>
  <si>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</si>
  <si>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</si>
  <si>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</si>
  <si>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</si>
  <si>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</si>
  <si>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</si>
  <si>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</si>
  <si>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</si>
  <si>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</si>
  <si>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</si>
  <si>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</si>
  <si>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</si>
  <si>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</si>
  <si>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</si>
  <si>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</si>
  <si>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</si>
  <si>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</si>
  <si>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</si>
  <si>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</si>
  <si>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</si>
  <si>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</si>
  <si>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</si>
  <si>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</si>
  <si>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</si>
  <si>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</si>
  <si>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</si>
  <si>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</si>
  <si>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</si>
  <si>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</si>
  <si>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</si>
  <si>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</si>
  <si>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</si>
  <si>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</si>
  <si>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</si>
  <si>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</si>
  <si>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</si>
  <si>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</si>
  <si>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</si>
  <si>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</si>
  <si>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</si>
  <si>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</si>
  <si>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</si>
  <si>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</si>
  <si>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</si>
  <si>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</si>
  <si>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</si>
  <si>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</si>
  <si>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</si>
  <si>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</si>
  <si>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</si>
  <si>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</si>
  <si>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</si>
  <si>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</si>
  <si>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</si>
  <si>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</si>
  <si>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</si>
  <si>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</si>
  <si>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</si>
  <si>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</si>
  <si>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</si>
  <si>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</si>
  <si>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</si>
  <si>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</si>
  <si>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</si>
  <si>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</si>
  <si>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</si>
  <si>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</si>
  <si>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</si>
  <si>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</si>
  <si>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</si>
  <si>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</si>
  <si>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</si>
  <si>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</si>
  <si>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</si>
  <si>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</si>
  <si>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</si>
  <si>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</si>
  <si>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</si>
  <si>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</si>
  <si>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</si>
  <si>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</si>
  <si>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</si>
  <si>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</si>
  <si>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</si>
  <si>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</si>
  <si>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</si>
  <si>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</si>
  <si>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</si>
  <si>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</si>
  <si>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</si>
  <si>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</si>
  <si>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</si>
  <si>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</si>
  <si>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</si>
  <si>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</si>
  <si>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</si>
  <si>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</si>
  <si>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</si>
  <si>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</si>
  <si>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</si>
  <si>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</si>
  <si>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</si>
  <si>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</si>
  <si>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</si>
  <si>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</si>
  <si>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</si>
  <si>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</si>
  <si>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</si>
  <si>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</si>
  <si>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</si>
  <si>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</si>
  <si>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</si>
  <si>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</si>
  <si>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</si>
  <si>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</si>
  <si>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</si>
  <si>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</si>
  <si>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</si>
  <si>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</si>
  <si>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</si>
  <si>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</si>
  <si>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</si>
  <si>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</si>
  <si>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</si>
  <si>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</si>
  <si>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</si>
  <si>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</si>
  <si>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</si>
  <si>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</si>
  <si>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</si>
  <si>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</si>
  <si>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</si>
  <si>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</si>
  <si>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</si>
  <si>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</si>
  <si>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</si>
  <si>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</si>
  <si>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</si>
  <si>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</si>
  <si>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</si>
  <si>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</si>
  <si>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</si>
  <si>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</si>
  <si>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</si>
  <si>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</si>
  <si>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</si>
  <si>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</si>
  <si>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</si>
  <si>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</si>
  <si>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</si>
  <si>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</si>
  <si>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</si>
  <si>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</si>
  <si>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</si>
  <si>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</si>
  <si>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</si>
  <si>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</si>
  <si>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</si>
  <si>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</si>
  <si>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</si>
  <si>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</si>
  <si>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</si>
  <si>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</si>
  <si>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</si>
  <si>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</si>
  <si>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</si>
  <si>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</si>
  <si>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</si>
  <si>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</si>
  <si>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</si>
  <si>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</si>
  <si>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</si>
  <si>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</si>
  <si>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</si>
  <si>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</si>
  <si>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</si>
  <si>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</si>
  <si>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</si>
  <si>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</si>
  <si>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</si>
  <si>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</si>
  <si>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</si>
  <si>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</si>
  <si>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</si>
  <si>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</si>
  <si>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</si>
  <si>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</si>
  <si>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</si>
  <si>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</si>
  <si>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</si>
  <si>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</si>
  <si>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</si>
  <si>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</si>
  <si>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</si>
  <si>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</si>
  <si>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</si>
  <si>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</si>
  <si>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</si>
  <si>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</si>
  <si>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</si>
  <si>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</si>
  <si>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</si>
  <si>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</si>
  <si>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</si>
  <si>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</si>
  <si>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</si>
  <si>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</si>
  <si>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</si>
  <si>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</si>
  <si>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</si>
  <si>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</si>
  <si>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</si>
  <si>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</si>
  <si>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</si>
  <si>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</si>
  <si>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</si>
  <si>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</si>
  <si>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</si>
  <si>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</si>
  <si>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</si>
  <si>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</si>
  <si>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</si>
  <si>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</si>
  <si>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</si>
  <si>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</si>
  <si>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</si>
  <si>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</si>
  <si>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</si>
  <si>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</si>
  <si>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</si>
  <si>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</si>
  <si>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</si>
  <si>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</si>
  <si>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</si>
  <si>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</si>
  <si>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</si>
  <si>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</si>
  <si>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</si>
  <si>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</si>
  <si>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</si>
  <si>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</si>
  <si>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</si>
  <si>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</si>
  <si>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</si>
  <si>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</si>
  <si>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</si>
  <si>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</si>
  <si>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</si>
  <si>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</si>
  <si>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</si>
  <si>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</si>
  <si>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</si>
  <si>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</si>
  <si>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</si>
  <si>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</si>
  <si>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</si>
  <si>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</si>
  <si>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</si>
  <si>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</si>
  <si>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</si>
  <si>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</si>
  <si>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</si>
  <si>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</si>
  <si>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</si>
  <si>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</si>
  <si>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</si>
  <si>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</si>
  <si>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</si>
  <si>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</si>
  <si>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</si>
  <si>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</si>
  <si>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</si>
  <si>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</si>
  <si>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</si>
  <si>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</si>
  <si>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</si>
  <si>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</si>
  <si>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</si>
  <si>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</si>
  <si>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</si>
  <si>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</si>
  <si>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</si>
  <si>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</si>
  <si>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</si>
  <si>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</si>
  <si>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</si>
  <si>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</si>
  <si>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</si>
  <si>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</si>
  <si>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</si>
  <si>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</si>
  <si>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</si>
  <si>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</si>
  <si>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</si>
  <si>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</si>
  <si>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</si>
  <si>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</si>
  <si>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</si>
  <si>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</si>
  <si>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</si>
  <si>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</si>
  <si>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</si>
  <si>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</si>
  <si>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</si>
  <si>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</si>
  <si>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</si>
  <si>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</si>
  <si>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</si>
  <si>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</si>
  <si>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</si>
  <si>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</si>
  <si>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</si>
  <si>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</si>
  <si>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</si>
  <si>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</si>
  <si>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</si>
  <si>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</si>
  <si>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</si>
  <si>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</si>
  <si>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</si>
  <si>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</si>
  <si>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</si>
  <si>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</si>
  <si>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</si>
  <si>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</si>
  <si>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</si>
  <si>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</si>
  <si>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</si>
  <si>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</si>
  <si>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</si>
  <si>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</si>
  <si>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</si>
  <si>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</si>
  <si>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</si>
  <si>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</si>
  <si>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</si>
  <si>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</si>
  <si>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</si>
  <si>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</si>
  <si>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</si>
  <si>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</si>
  <si>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</si>
  <si>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</si>
  <si>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</si>
  <si>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</si>
  <si>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</si>
  <si>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</si>
  <si>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</si>
  <si>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</si>
  <si>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</si>
  <si>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</si>
  <si>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</si>
  <si>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</si>
  <si>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</si>
  <si>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</si>
  <si>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</si>
  <si>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</si>
  <si>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</si>
  <si>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</si>
  <si>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</si>
  <si>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</si>
  <si>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</si>
  <si>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</si>
  <si>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</si>
  <si>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</si>
  <si>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</si>
  <si>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</si>
  <si>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</si>
  <si>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</si>
  <si>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</si>
  <si>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</si>
  <si>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</si>
  <si>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</si>
  <si>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</si>
  <si>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</si>
  <si>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</si>
  <si>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</si>
  <si>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</si>
  <si>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</si>
  <si>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</si>
  <si>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</si>
  <si>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</si>
  <si>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</si>
  <si>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</si>
  <si>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</si>
  <si>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</si>
  <si>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</si>
  <si>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</si>
  <si>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</si>
  <si>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</si>
  <si>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</si>
  <si>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</si>
  <si>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</si>
  <si>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</si>
  <si>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</si>
  <si>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</si>
  <si>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</si>
  <si>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</si>
  <si>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</si>
  <si>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</si>
  <si>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</si>
  <si>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</si>
  <si>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</si>
  <si>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</si>
  <si>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</si>
  <si>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</si>
  <si>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</si>
  <si>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</si>
  <si>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</si>
  <si>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</si>
  <si>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</si>
  <si>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</si>
  <si>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</si>
  <si>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</si>
  <si>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</si>
  <si>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</si>
  <si>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</si>
  <si>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</si>
  <si>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</si>
  <si>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</si>
  <si>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</si>
  <si>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</si>
  <si>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</si>
  <si>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</si>
  <si>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</si>
  <si>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</si>
  <si>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</si>
  <si>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</si>
  <si>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</si>
  <si>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</si>
  <si>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</si>
  <si>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</si>
  <si>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</si>
  <si>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</si>
  <si>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</si>
  <si>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</si>
  <si>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</si>
  <si>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</si>
  <si>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</si>
  <si>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</si>
  <si>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</si>
  <si>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</si>
  <si>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</si>
  <si>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</si>
  <si>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</si>
  <si>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</si>
  <si>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</si>
  <si>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</si>
  <si>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</si>
  <si>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</si>
  <si>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</si>
  <si>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</si>
  <si>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</si>
  <si>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</si>
  <si>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</si>
  <si>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</si>
  <si>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</si>
  <si>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</si>
  <si>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</si>
  <si>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</si>
  <si>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</si>
  <si>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</si>
  <si>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</si>
  <si>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</si>
  <si>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</si>
  <si>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</si>
  <si>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</si>
  <si>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</si>
  <si>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</si>
  <si>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</si>
  <si>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</si>
  <si>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</si>
  <si>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</si>
  <si>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</si>
  <si>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</si>
  <si>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</si>
  <si>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</si>
  <si>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</si>
  <si>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</si>
  <si>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</si>
  <si>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</si>
  <si>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</si>
  <si>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</si>
  <si>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</si>
  <si>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</si>
  <si>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</si>
  <si>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</si>
  <si>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</si>
  <si>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</si>
  <si>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</si>
  <si>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</si>
  <si>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</si>
  <si>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</si>
  <si>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</si>
  <si>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</si>
  <si>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</si>
  <si>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</si>
  <si>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</si>
  <si>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</si>
  <si>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</si>
  <si>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</si>
  <si>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</si>
  <si>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</si>
  <si>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</si>
  <si>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</si>
  <si>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</si>
  <si>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</si>
  <si>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</si>
  <si>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</si>
  <si>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</si>
  <si>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</si>
  <si>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</si>
  <si>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</si>
  <si>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</si>
  <si>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</si>
  <si>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</si>
  <si>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</si>
  <si>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</si>
  <si>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</si>
  <si>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</si>
  <si>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</si>
  <si>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</si>
  <si>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</si>
  <si>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</si>
  <si>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</si>
  <si>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</si>
  <si>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</si>
  <si>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</si>
  <si>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</si>
  <si>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</si>
  <si>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</si>
  <si>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</si>
  <si>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</si>
  <si>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</si>
  <si>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</si>
  <si>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</si>
  <si>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</si>
  <si>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</si>
  <si>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</si>
  <si>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</si>
  <si>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</si>
  <si>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</si>
  <si>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</si>
  <si>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</si>
  <si>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</si>
  <si>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</si>
  <si>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</si>
  <si>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</si>
  <si>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</si>
  <si>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</si>
  <si>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</si>
  <si>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</si>
  <si>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</si>
  <si>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</si>
  <si>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</si>
  <si>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</si>
  <si>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</si>
  <si>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</si>
  <si>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</si>
  <si>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</si>
  <si>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</si>
  <si>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</si>
  <si>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</si>
  <si>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</si>
  <si>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</si>
  <si>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</si>
  <si>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</si>
  <si>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</si>
  <si>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</si>
  <si>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</si>
  <si>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</si>
  <si>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</si>
  <si>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</si>
  <si>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</si>
  <si>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</si>
  <si>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</si>
  <si>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</si>
  <si>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</si>
  <si>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</si>
  <si>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</si>
  <si>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</si>
  <si>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</si>
  <si>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</si>
  <si>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</si>
  <si>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</si>
  <si>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</si>
  <si>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</si>
  <si>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</si>
  <si>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</si>
  <si>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</si>
  <si>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</si>
  <si>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</si>
  <si>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</si>
  <si>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</si>
  <si>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</si>
  <si>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</si>
  <si>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</si>
  <si>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</si>
  <si>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</si>
  <si>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</si>
  <si>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</si>
  <si>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</si>
  <si>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</si>
  <si>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</si>
  <si>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</si>
  <si>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</si>
  <si>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</si>
  <si>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</si>
  <si>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</si>
  <si>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</si>
  <si>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</si>
  <si>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</si>
  <si>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</si>
  <si>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</si>
  <si>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</si>
  <si>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</si>
  <si>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</si>
  <si>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</si>
  <si>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</si>
  <si>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</si>
  <si>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</si>
  <si>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</si>
  <si>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</si>
  <si>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</si>
  <si>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</si>
  <si>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</si>
  <si>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</si>
  <si>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</si>
  <si>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</si>
  <si>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</si>
  <si>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</si>
  <si>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</si>
  <si>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</si>
  <si>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</si>
  <si>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</si>
  <si>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</si>
  <si>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</si>
  <si>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</si>
  <si>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</si>
  <si>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</si>
  <si>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</si>
  <si>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</si>
  <si>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</si>
  <si>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</si>
  <si>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</si>
  <si>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</si>
  <si>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</si>
  <si>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</si>
  <si>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</si>
  <si>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</si>
  <si>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</si>
  <si>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</si>
  <si>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</si>
  <si>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</si>
  <si>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</si>
  <si>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</si>
  <si>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</si>
  <si>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</si>
  <si>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</si>
  <si>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</si>
  <si>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</si>
  <si>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</si>
  <si>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</si>
  <si>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</si>
  <si>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</si>
  <si>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</si>
  <si>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</si>
  <si>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</si>
  <si>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</si>
  <si>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</si>
  <si>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</si>
  <si>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</si>
  <si>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</si>
  <si>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</si>
  <si>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</si>
  <si>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</si>
  <si>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</si>
  <si>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</si>
  <si>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</si>
  <si>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</si>
  <si>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</si>
  <si>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</si>
  <si>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</si>
  <si>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</si>
  <si>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</si>
  <si>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</si>
  <si>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</si>
  <si>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</si>
  <si>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</si>
  <si>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</si>
  <si>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</si>
  <si>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</si>
  <si>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</si>
  <si>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</si>
  <si>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</si>
  <si>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</si>
  <si>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</si>
  <si>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</si>
  <si>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</si>
  <si>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</si>
  <si>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</si>
  <si>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</si>
  <si>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</si>
  <si>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</si>
  <si>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</si>
  <si>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</si>
  <si>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</si>
  <si>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</si>
  <si>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</si>
  <si>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</si>
  <si>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</si>
  <si>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</si>
  <si>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</si>
  <si>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</si>
  <si>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</si>
  <si>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</si>
  <si>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</si>
  <si>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</si>
  <si>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</si>
  <si>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</si>
  <si>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</si>
  <si>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</si>
  <si>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</si>
  <si>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</si>
  <si>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</si>
  <si>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</si>
  <si>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</si>
  <si>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</si>
  <si>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</si>
  <si>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</si>
  <si>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</si>
  <si>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</si>
  <si>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</si>
  <si>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</si>
  <si>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</si>
  <si>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</si>
  <si>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</si>
  <si>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</si>
  <si>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</si>
  <si>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</si>
  <si>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</si>
  <si>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</si>
  <si>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</si>
  <si>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</si>
  <si>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</si>
  <si>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</si>
  <si>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</si>
  <si>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</si>
  <si>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</si>
  <si>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</si>
  <si>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</si>
  <si>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</si>
  <si>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</si>
  <si>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</si>
  <si>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</si>
  <si>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</si>
  <si>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</si>
  <si>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</si>
  <si>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</si>
  <si>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</si>
  <si>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</si>
  <si>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</si>
  <si>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</si>
  <si>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</si>
  <si>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</si>
  <si>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</si>
  <si>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</si>
  <si>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</si>
  <si>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</si>
  <si>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</si>
  <si>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</si>
  <si>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</si>
  <si>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</si>
  <si>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</si>
  <si>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</si>
  <si>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</si>
  <si>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</si>
  <si>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</si>
  <si>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</si>
  <si>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</si>
  <si>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</si>
  <si>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</si>
  <si>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</si>
  <si>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</si>
  <si>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</si>
  <si>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</si>
  <si>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</si>
  <si>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</si>
  <si>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</si>
  <si>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</si>
  <si>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</si>
  <si>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</si>
  <si>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</si>
  <si>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</si>
  <si>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</si>
  <si>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</si>
  <si>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</si>
  <si>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</si>
  <si>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</si>
  <si>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</si>
  <si>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</si>
  <si>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</si>
  <si>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</si>
  <si>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</si>
  <si>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</si>
  <si>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</si>
  <si>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</si>
  <si>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</si>
  <si>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</si>
  <si>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</si>
  <si>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</si>
  <si>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</si>
  <si>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</si>
  <si>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</si>
  <si>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</si>
  <si>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</si>
  <si>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</si>
  <si>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</si>
  <si>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</si>
  <si>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</si>
  <si>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</si>
  <si>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</si>
  <si>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</si>
  <si>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</si>
  <si>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</si>
  <si>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</si>
  <si>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</si>
  <si>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</si>
  <si>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</si>
  <si>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</si>
  <si>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</si>
  <si>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</si>
  <si>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</si>
  <si>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</si>
  <si>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</si>
  <si>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</si>
  <si>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</si>
  <si>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</si>
  <si>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</si>
  <si>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</si>
  <si>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</si>
  <si>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</si>
  <si>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</si>
  <si>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</si>
  <si>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</si>
  <si>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</si>
  <si>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</si>
  <si>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</si>
  <si>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</si>
  <si>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</si>
  <si>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</si>
  <si>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</si>
  <si>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</si>
  <si>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</si>
  <si>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</si>
  <si>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</si>
  <si>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</si>
  <si>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</si>
  <si>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</si>
  <si>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</si>
  <si>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</si>
  <si>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</si>
  <si>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</si>
  <si>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</si>
  <si>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</si>
  <si>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</si>
  <si>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</si>
  <si>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</si>
  <si>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</si>
  <si>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</si>
  <si>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</si>
  <si>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</si>
  <si>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</si>
  <si>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</si>
  <si>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</si>
  <si>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</si>
  <si>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</si>
  <si>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</si>
  <si>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</si>
  <si>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</si>
  <si>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</si>
  <si>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</si>
  <si>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</si>
  <si>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</si>
  <si>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</si>
  <si>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</si>
  <si>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</si>
  <si>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</si>
  <si>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</si>
  <si>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</si>
  <si>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</si>
  <si>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</si>
  <si>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</si>
  <si>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</si>
  <si>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</si>
  <si>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</si>
  <si>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</si>
  <si>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</si>
  <si>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</si>
  <si>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</si>
  <si>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</si>
  <si>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</si>
  <si>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</si>
  <si>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</si>
  <si>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</si>
  <si>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</si>
  <si>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</si>
  <si>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</si>
  <si>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</si>
  <si>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</si>
  <si>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</si>
  <si>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</si>
  <si>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</si>
  <si>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</si>
  <si>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</si>
  <si>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</si>
  <si>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</si>
  <si>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</si>
  <si>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</si>
  <si>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</si>
  <si>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</si>
  <si>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</si>
  <si>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</si>
  <si>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</si>
  <si>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</si>
  <si>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</si>
  <si>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</si>
  <si>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</si>
  <si>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</si>
  <si>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</si>
  <si>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</si>
  <si>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</si>
  <si>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</si>
  <si>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</si>
  <si>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</si>
  <si>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</si>
  <si>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</si>
  <si>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</si>
  <si>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</si>
  <si>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</si>
  <si>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</si>
  <si>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</si>
  <si>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</si>
  <si>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</si>
  <si>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</si>
  <si>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</si>
  <si>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</si>
  <si>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</si>
  <si>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</si>
  <si>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</si>
  <si>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</si>
  <si>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</si>
  <si>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</si>
  <si>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</si>
  <si>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</si>
  <si>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</si>
  <si>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</si>
  <si>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</si>
  <si>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</si>
  <si>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</si>
  <si>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</si>
  <si>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</si>
  <si>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</si>
  <si>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</si>
  <si>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</si>
  <si>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</si>
  <si>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</si>
  <si>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</si>
  <si>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</si>
  <si>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</si>
  <si>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</si>
  <si>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</si>
  <si>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</si>
  <si>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</si>
  <si>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</si>
  <si>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</si>
  <si>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</si>
  <si>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</si>
  <si>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</si>
  <si>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</si>
  <si>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</si>
  <si>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</si>
  <si>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</si>
  <si>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</si>
  <si>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</si>
  <si>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</si>
  <si>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</si>
  <si>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</si>
  <si>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</si>
  <si>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</si>
  <si>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</si>
  <si>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</si>
  <si>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</si>
  <si>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</si>
  <si>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</si>
  <si>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</si>
  <si>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</si>
  <si>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</si>
  <si>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</si>
  <si>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</si>
  <si>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</si>
  <si>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</si>
  <si>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</si>
  <si>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</si>
  <si>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</si>
  <si>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</si>
  <si>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</si>
  <si>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</si>
  <si>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</si>
  <si>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</si>
  <si>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</si>
  <si>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</si>
  <si>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</si>
  <si>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</si>
  <si>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</si>
  <si>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</si>
  <si>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</si>
  <si>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</si>
  <si>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</si>
  <si>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</si>
  <si>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</si>
  <si>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</si>
  <si>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</si>
  <si>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</si>
  <si>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</si>
  <si>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</si>
  <si>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</si>
  <si>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</si>
  <si>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</si>
  <si>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</si>
  <si>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</si>
  <si>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</si>
  <si>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</si>
  <si>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</si>
  <si>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</si>
  <si>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</si>
  <si>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</si>
  <si>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</si>
  <si>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</si>
  <si>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</si>
  <si>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</si>
  <si>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</si>
  <si>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</si>
  <si>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</si>
  <si>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</si>
  <si>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</si>
  <si>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</si>
  <si>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</si>
  <si>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</si>
  <si>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</si>
  <si>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</si>
  <si>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</si>
  <si>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</si>
  <si>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</si>
  <si>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</si>
  <si>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</si>
  <si>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</si>
  <si>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</si>
  <si>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</si>
  <si>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</si>
  <si>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</si>
  <si>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</si>
  <si>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</si>
  <si>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</si>
  <si>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</si>
  <si>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</si>
  <si>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</si>
  <si>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</si>
  <si>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</si>
  <si>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</si>
  <si>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</si>
  <si>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</si>
  <si>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</si>
  <si>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</si>
  <si>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</si>
  <si>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</si>
  <si>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</si>
  <si>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</si>
  <si>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</si>
  <si>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</si>
  <si>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</si>
  <si>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</si>
  <si>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</si>
  <si>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</si>
  <si>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</si>
  <si>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</si>
  <si>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</si>
  <si>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</si>
  <si>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</si>
  <si>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</si>
  <si>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</si>
  <si>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</si>
  <si>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</si>
  <si>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</si>
  <si>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</si>
  <si>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</si>
  <si>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</si>
  <si>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</si>
  <si>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</si>
  <si>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</si>
  <si>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</si>
  <si>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</si>
  <si>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</si>
  <si>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</si>
  <si>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</si>
  <si>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</si>
  <si>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</si>
  <si>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</si>
  <si>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</si>
  <si>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</si>
  <si>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</si>
  <si>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</si>
  <si>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</si>
  <si>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</si>
  <si>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</si>
  <si>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</si>
  <si>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</si>
  <si>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</si>
  <si>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</si>
  <si>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</si>
  <si>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</si>
  <si>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</si>
  <si>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</si>
  <si>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</si>
  <si>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</si>
  <si>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</si>
  <si>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</si>
  <si>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</si>
  <si>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</si>
  <si>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</si>
  <si>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</si>
  <si>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</si>
  <si>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</si>
  <si>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</si>
  <si>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</si>
  <si>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</si>
  <si>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</si>
  <si>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</si>
  <si>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</si>
  <si>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</si>
  <si>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</si>
  <si>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</si>
  <si>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</si>
  <si>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</si>
  <si>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</si>
  <si>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</si>
  <si>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</si>
  <si>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</si>
  <si>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</si>
  <si>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</si>
  <si>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</si>
  <si>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</si>
  <si>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</si>
  <si>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</si>
  <si>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</si>
  <si>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</si>
  <si>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</si>
  <si>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</si>
  <si>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</si>
  <si>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</si>
  <si>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</si>
  <si>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</si>
  <si>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</si>
  <si>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</si>
  <si>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</si>
  <si>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</si>
  <si>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</si>
  <si>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</si>
  <si>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</si>
  <si>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</si>
  <si>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</si>
  <si>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</si>
  <si>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</si>
  <si>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</si>
  <si>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</si>
  <si>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</si>
  <si>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</si>
  <si>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</si>
  <si>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</si>
  <si>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</si>
  <si>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</si>
  <si>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</si>
  <si>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</si>
  <si>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</si>
  <si>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</si>
  <si>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</si>
  <si>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</si>
  <si>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</si>
  <si>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</si>
  <si>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</si>
  <si>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</si>
  <si>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</si>
  <si>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</si>
  <si>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</si>
  <si>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</si>
  <si>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</si>
  <si>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</si>
  <si>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</si>
  <si>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</si>
  <si>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</si>
  <si>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</si>
  <si>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</si>
  <si>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</si>
  <si>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</si>
  <si>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</si>
  <si>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</si>
  <si>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</si>
  <si>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</si>
  <si>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</si>
  <si>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</si>
  <si>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</si>
  <si>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</si>
  <si>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</si>
  <si>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</si>
  <si>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</si>
  <si>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</si>
  <si>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</si>
  <si>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</si>
  <si>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</si>
  <si>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</si>
  <si>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</si>
  <si>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</si>
  <si>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</si>
  <si>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</si>
  <si>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</si>
  <si>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</si>
  <si>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</si>
  <si>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</si>
  <si>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</si>
  <si>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</si>
  <si>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</si>
  <si>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</si>
  <si>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</si>
  <si>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</si>
  <si>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</si>
  <si>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</si>
  <si>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</si>
  <si>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</si>
  <si>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</si>
  <si>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</si>
  <si>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</si>
  <si>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</si>
  <si>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</si>
  <si>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</si>
  <si>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</si>
  <si>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</si>
  <si>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</si>
  <si>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</si>
  <si>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</si>
  <si>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</si>
  <si>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</si>
  <si>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</si>
  <si>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</si>
  <si>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</si>
  <si>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</si>
  <si>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</si>
  <si>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</si>
  <si>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</si>
  <si>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</si>
  <si>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</si>
  <si>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</si>
  <si>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</si>
  <si>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</si>
  <si>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</si>
  <si>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</si>
  <si>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</si>
  <si>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</si>
  <si>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</si>
  <si>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</si>
  <si>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</si>
  <si>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</si>
  <si>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</si>
  <si>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</si>
  <si>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</si>
  <si>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</si>
  <si>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</si>
  <si>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</si>
  <si>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</si>
  <si>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</si>
  <si>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</si>
  <si>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</si>
  <si>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</si>
  <si>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</si>
  <si>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</si>
  <si>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</si>
  <si>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</si>
  <si>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</si>
  <si>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</si>
  <si>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</si>
  <si>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</si>
  <si>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</si>
  <si>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</si>
  <si>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</si>
  <si>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</si>
  <si>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</si>
  <si>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</si>
  <si>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</si>
  <si>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</si>
  <si>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</si>
  <si>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</si>
  <si>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</si>
  <si>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</si>
  <si>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</si>
  <si>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</si>
  <si>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</si>
  <si>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</si>
  <si>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</si>
  <si>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</si>
  <si>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</si>
  <si>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</si>
  <si>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</si>
  <si>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</si>
  <si>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</si>
  <si>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</si>
  <si>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</si>
  <si>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</si>
  <si>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</si>
  <si>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</si>
  <si>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</si>
  <si>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</si>
  <si>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</si>
  <si>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</si>
  <si>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</si>
  <si>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</si>
  <si>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</si>
  <si>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</si>
  <si>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</si>
  <si>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</si>
  <si>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</si>
  <si>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</si>
  <si>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</si>
  <si>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</si>
  <si>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</si>
  <si>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</si>
  <si>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</si>
  <si>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</si>
  <si>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</si>
  <si>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</si>
  <si>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</si>
  <si>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</si>
  <si>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</si>
  <si>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</si>
  <si>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</si>
  <si>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</si>
  <si>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</si>
  <si>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</si>
  <si>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</si>
  <si>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</si>
  <si>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</si>
  <si>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</si>
  <si>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</si>
  <si>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</si>
  <si>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</si>
  <si>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</si>
  <si>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</si>
  <si>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</si>
  <si>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</si>
  <si>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</si>
  <si>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</si>
  <si>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</si>
  <si>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</si>
  <si>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</si>
  <si>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</si>
  <si>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</si>
  <si>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</si>
  <si>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</si>
  <si>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</si>
  <si>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</si>
  <si>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</si>
  <si>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</si>
  <si>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</si>
  <si>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</si>
  <si>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</si>
  <si>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</si>
  <si>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</si>
  <si>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</si>
  <si>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</si>
  <si>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</si>
  <si>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</si>
  <si>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</si>
  <si>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</si>
  <si>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</si>
  <si>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</si>
  <si>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</si>
  <si>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</si>
  <si>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</si>
  <si>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</si>
  <si>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</si>
  <si>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</si>
  <si>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</si>
  <si>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</si>
  <si>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</si>
  <si>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</si>
  <si>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</si>
  <si>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</si>
  <si>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</si>
  <si>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</si>
  <si>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</si>
  <si>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</si>
  <si>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</si>
  <si>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</si>
  <si>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</si>
  <si>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</si>
  <si>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</si>
  <si>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</si>
  <si>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</si>
  <si>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</si>
  <si>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</si>
  <si>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</si>
  <si>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</si>
  <si>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</si>
  <si>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</si>
  <si>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</si>
  <si>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</si>
  <si>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</si>
  <si>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</si>
  <si>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</si>
  <si>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</si>
  <si>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</si>
  <si>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</si>
  <si>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</si>
  <si>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</si>
  <si>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</si>
  <si>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</si>
  <si>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</si>
  <si>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</si>
  <si>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</si>
  <si>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</si>
  <si>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</si>
  <si>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</si>
  <si>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</si>
  <si>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</si>
  <si>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</si>
  <si>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</si>
  <si>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</si>
  <si>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</si>
  <si>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</si>
  <si>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</si>
  <si>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</si>
  <si>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</si>
  <si>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</si>
  <si>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</si>
  <si>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</si>
  <si>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</si>
  <si>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</si>
  <si>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</si>
  <si>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</si>
  <si>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</si>
  <si>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</si>
  <si>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</si>
  <si>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</si>
  <si>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</si>
  <si>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</si>
  <si>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</si>
  <si>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</si>
  <si>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</si>
  <si>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</si>
  <si>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</si>
  <si>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</si>
  <si>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</si>
  <si>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</si>
  <si>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</si>
  <si>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</si>
  <si>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</si>
  <si>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</si>
  <si>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</si>
  <si>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</si>
  <si>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</si>
  <si>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</si>
  <si>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</si>
  <si>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</si>
  <si>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</si>
  <si>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</si>
  <si>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</si>
  <si>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</si>
  <si>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</si>
  <si>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</si>
  <si>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</si>
  <si>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</si>
  <si>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</si>
  <si>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</si>
  <si>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</si>
  <si>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</si>
  <si>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</si>
  <si>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</si>
  <si>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</si>
  <si>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</si>
  <si>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</si>
  <si>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</si>
  <si>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</si>
  <si>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</si>
  <si>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</si>
  <si>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</si>
  <si>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</si>
  <si>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</si>
  <si>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</si>
  <si>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</si>
  <si>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</si>
  <si>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</si>
  <si>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</si>
  <si>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</si>
  <si>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</si>
  <si>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</si>
  <si>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</si>
  <si>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</si>
  <si>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</si>
  <si>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</si>
  <si>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</si>
  <si>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</si>
  <si>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</si>
  <si>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</si>
  <si>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</si>
  <si>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</si>
  <si>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</si>
  <si>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</si>
  <si>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</si>
  <si>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</si>
  <si>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</si>
  <si>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</si>
  <si>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</si>
  <si>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</si>
  <si>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</si>
  <si>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</si>
  <si>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</si>
  <si>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</si>
  <si>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</si>
  <si>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</si>
  <si>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</si>
  <si>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</si>
  <si>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</si>
  <si>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</si>
  <si>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</si>
  <si>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</si>
  <si>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</si>
  <si>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</si>
  <si>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</si>
  <si>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</si>
  <si>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</si>
  <si>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</si>
  <si>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</si>
  <si>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</si>
  <si>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</si>
  <si>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</si>
  <si>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</si>
  <si>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</si>
  <si>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</si>
  <si>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</si>
  <si>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</si>
  <si>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</si>
  <si>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</si>
  <si>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</si>
  <si>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</si>
  <si>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</si>
  <si>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</si>
  <si>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</si>
  <si>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</si>
  <si>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</si>
  <si>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</si>
  <si>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</si>
  <si>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</si>
  <si>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</si>
  <si>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</si>
  <si>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</si>
  <si>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</si>
  <si>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</si>
  <si>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</si>
  <si>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</si>
  <si>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</si>
  <si>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</si>
  <si>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</si>
  <si>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</si>
  <si>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</si>
  <si>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</si>
  <si>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</si>
  <si>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</si>
  <si>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</si>
  <si>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</si>
  <si>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</si>
  <si>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</si>
  <si>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</si>
  <si>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</si>
  <si>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</si>
  <si>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</si>
  <si>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</si>
  <si>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</si>
  <si>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</si>
  <si>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</si>
  <si>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</si>
  <si>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</si>
  <si>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</si>
  <si>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</si>
  <si>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</si>
  <si>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</si>
  <si>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</si>
  <si>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</si>
  <si>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</si>
  <si>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</si>
  <si>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</si>
  <si>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</si>
  <si>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</si>
  <si>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</si>
  <si>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</si>
  <si>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</si>
  <si>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</si>
  <si>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</si>
  <si>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</si>
  <si>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</si>
  <si>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</si>
  <si>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</si>
  <si>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</si>
  <si>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</si>
  <si>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</si>
  <si>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</si>
  <si>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</si>
  <si>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</si>
  <si>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</si>
  <si>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</si>
  <si>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</si>
  <si>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</si>
  <si>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</si>
  <si>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</si>
  <si>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</si>
  <si>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</si>
  <si>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</si>
  <si>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</si>
  <si>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</si>
  <si>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</si>
  <si>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</si>
  <si>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</si>
  <si>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</si>
  <si>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</si>
  <si>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</si>
  <si>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</si>
  <si>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</si>
  <si>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</si>
  <si>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</si>
  <si>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</si>
  <si>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</si>
  <si>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</si>
  <si>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</si>
  <si>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</si>
  <si>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</si>
  <si>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</si>
  <si>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</si>
  <si>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</si>
  <si>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</si>
  <si>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</si>
  <si>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</si>
  <si>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</si>
  <si>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</si>
  <si>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</si>
  <si>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</si>
  <si>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</si>
  <si>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</si>
  <si>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</si>
  <si>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</si>
  <si>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</si>
  <si>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</si>
  <si>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</si>
  <si>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</si>
  <si>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</si>
  <si>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</si>
  <si>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</si>
  <si>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</si>
  <si>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</si>
  <si>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</si>
  <si>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</si>
  <si>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</si>
  <si>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</si>
  <si>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</si>
  <si>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</si>
  <si>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</si>
  <si>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</si>
  <si>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</si>
  <si>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</si>
  <si>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</si>
  <si>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</si>
  <si>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</si>
  <si>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</si>
  <si>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</si>
  <si>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</si>
  <si>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</si>
  <si>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</si>
  <si>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</si>
  <si>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</si>
  <si>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</si>
  <si>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</si>
  <si>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</si>
  <si>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</si>
  <si>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</si>
  <si>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</si>
  <si>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</si>
  <si>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</si>
  <si>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</si>
  <si>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</si>
  <si>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</si>
  <si>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</si>
  <si>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</si>
  <si>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</si>
  <si>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</si>
  <si>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</si>
  <si>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</si>
  <si>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</si>
  <si>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</si>
  <si>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</si>
  <si>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</si>
  <si>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</si>
  <si>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</si>
  <si>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</si>
  <si>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</si>
  <si>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</si>
  <si>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</si>
  <si>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</si>
  <si>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</si>
  <si>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</si>
  <si>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</si>
  <si>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</si>
  <si>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</si>
  <si>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</si>
  <si>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</si>
  <si>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</si>
  <si>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</si>
  <si>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</si>
  <si>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</si>
  <si>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</si>
  <si>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</si>
  <si>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</si>
  <si>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</si>
  <si>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</si>
  <si>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</si>
  <si>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</si>
  <si>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</si>
  <si>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</si>
  <si>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</si>
  <si>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</si>
  <si>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</si>
  <si>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</si>
  <si>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</si>
  <si>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</si>
  <si>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</si>
  <si>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</si>
  <si>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</si>
  <si>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</si>
  <si>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</si>
  <si>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</si>
  <si>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</si>
  <si>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</si>
  <si>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</si>
  <si>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</si>
  <si>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</si>
  <si>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</si>
  <si>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</si>
  <si>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</si>
  <si>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</si>
  <si>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</si>
  <si>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</si>
  <si>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</si>
  <si>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</si>
  <si>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</si>
  <si>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</si>
  <si>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</si>
  <si>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</si>
  <si>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</si>
  <si>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</si>
  <si>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</si>
  <si>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</si>
  <si>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</si>
  <si>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</si>
  <si>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</si>
  <si>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</si>
  <si>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</si>
  <si>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</si>
  <si>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</si>
  <si>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</si>
  <si>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</si>
  <si>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</si>
  <si>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</si>
  <si>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</si>
  <si>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</si>
  <si>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</si>
  <si>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</si>
  <si>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</si>
  <si>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</si>
  <si>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</si>
  <si>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</si>
  <si>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</si>
  <si>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</si>
  <si>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</si>
  <si>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</si>
  <si>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</si>
  <si>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</si>
  <si>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</si>
  <si>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</si>
  <si>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</si>
  <si>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</si>
  <si>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</si>
  <si>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</si>
  <si>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</si>
  <si>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</si>
  <si>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</si>
  <si>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</si>
  <si>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</si>
  <si>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</si>
  <si>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</si>
  <si>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</si>
  <si>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</si>
  <si>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</si>
  <si>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</si>
  <si>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</si>
  <si>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</si>
  <si>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</si>
  <si>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</si>
  <si>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</si>
  <si>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</si>
  <si>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</si>
  <si>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</si>
  <si>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</si>
  <si>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</si>
  <si>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</si>
  <si>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</si>
  <si>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</si>
  <si>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</si>
  <si>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</si>
  <si>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</si>
  <si>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</si>
  <si>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</si>
  <si>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</si>
  <si>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</si>
  <si>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</si>
  <si>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</si>
  <si>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</si>
  <si>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</si>
  <si>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</si>
  <si>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</si>
  <si>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</si>
  <si>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</si>
  <si>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</si>
  <si>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</si>
  <si>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</si>
  <si>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</si>
  <si>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</si>
  <si>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</si>
  <si>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</si>
  <si>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</si>
  <si>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</si>
  <si>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</si>
  <si>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</si>
  <si>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</si>
  <si>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</si>
  <si>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</si>
  <si>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</si>
  <si>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</si>
  <si>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</si>
  <si>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</si>
  <si>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</si>
  <si>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</si>
  <si>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</si>
  <si>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</si>
  <si>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</si>
  <si>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</si>
  <si>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</si>
  <si>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</si>
  <si>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</si>
  <si>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</si>
  <si>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</si>
  <si>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</si>
  <si>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</si>
  <si>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</si>
  <si>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</si>
  <si>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</si>
  <si>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</si>
  <si>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</si>
  <si>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</si>
  <si>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</si>
  <si>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</si>
  <si>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</si>
  <si>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</si>
  <si>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</si>
  <si>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</si>
  <si>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</si>
  <si>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</si>
  <si>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</si>
  <si>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</si>
  <si>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</si>
  <si>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</si>
  <si>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</si>
  <si>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</si>
  <si>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</si>
  <si>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</si>
  <si>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</si>
  <si>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</si>
  <si>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</si>
  <si>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</si>
  <si>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</si>
  <si>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</si>
  <si>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</si>
  <si>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</si>
  <si>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</si>
  <si>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</si>
  <si>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</si>
  <si>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</si>
  <si>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</si>
  <si>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</si>
  <si>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</si>
  <si>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</si>
  <si>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</si>
  <si>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</si>
  <si>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</si>
  <si>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</si>
  <si>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</si>
  <si>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</si>
  <si>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</si>
  <si>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</si>
  <si>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</si>
  <si>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</si>
  <si>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</si>
  <si>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</si>
  <si>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</si>
  <si>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</si>
  <si>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</si>
  <si>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</si>
  <si>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</si>
  <si>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</si>
  <si>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</si>
  <si>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</si>
  <si>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</si>
  <si>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</si>
  <si>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</si>
  <si>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</si>
  <si>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</si>
  <si>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</si>
  <si>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</si>
  <si>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</si>
  <si>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</si>
  <si>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</si>
  <si>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</si>
  <si>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</si>
  <si>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</si>
  <si>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</si>
  <si>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</si>
  <si>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</si>
  <si>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</si>
  <si>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</si>
  <si>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</si>
  <si>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</si>
  <si>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</si>
  <si>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</si>
  <si>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</si>
  <si>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</si>
  <si>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</si>
  <si>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</si>
  <si>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</si>
  <si>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</si>
  <si>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</si>
  <si>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</si>
  <si>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</si>
  <si>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</si>
  <si>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</si>
  <si>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</si>
  <si>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</si>
  <si>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</si>
  <si>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</si>
  <si>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</si>
  <si>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</si>
  <si>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</si>
  <si>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</si>
  <si>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</si>
  <si>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</si>
  <si>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</si>
  <si>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</si>
  <si>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</si>
  <si>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</si>
  <si>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</si>
  <si>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</si>
  <si>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</si>
  <si>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</si>
  <si>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</si>
  <si>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</si>
  <si>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</si>
  <si>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</si>
  <si>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</si>
  <si>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</si>
  <si>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</si>
  <si>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</si>
  <si>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</si>
  <si>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</si>
  <si>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</si>
  <si>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</si>
  <si>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</si>
  <si>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</si>
  <si>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</si>
  <si>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</si>
  <si>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</si>
  <si>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</si>
  <si>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</si>
  <si>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</si>
  <si>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</si>
  <si>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</si>
  <si>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</si>
  <si>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</si>
  <si>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</si>
  <si>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</si>
  <si>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</si>
  <si>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</si>
  <si>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</si>
  <si>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</si>
  <si>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</si>
  <si>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</si>
  <si>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</si>
  <si>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</si>
  <si>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</si>
  <si>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</si>
  <si>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</si>
  <si>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</si>
  <si>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</si>
  <si>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</si>
  <si>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</si>
  <si>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</si>
  <si>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</si>
  <si>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</si>
  <si>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</si>
  <si>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</si>
  <si>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</si>
  <si>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</si>
  <si>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</si>
  <si>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</si>
  <si>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</si>
  <si>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</si>
  <si>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</si>
  <si>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</si>
  <si>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</si>
  <si>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</si>
  <si>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</si>
  <si>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</si>
  <si>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</si>
  <si>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</si>
  <si>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</si>
  <si>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</si>
  <si>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</si>
  <si>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</si>
  <si>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</si>
  <si>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</si>
  <si>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</si>
  <si>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</si>
  <si>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</si>
  <si>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</si>
  <si>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</si>
  <si>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</si>
  <si>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</si>
  <si>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</si>
  <si>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</si>
  <si>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</si>
  <si>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</si>
  <si>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</si>
  <si>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</si>
  <si>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</si>
  <si>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</si>
  <si>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</si>
  <si>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</si>
  <si>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</si>
  <si>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</si>
  <si>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</si>
  <si>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</si>
  <si>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</si>
  <si>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</si>
  <si>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</si>
  <si>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</si>
  <si>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</si>
  <si>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</si>
  <si>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</si>
  <si>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</si>
  <si>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</si>
  <si>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</si>
  <si>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</si>
  <si>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</si>
  <si>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</si>
  <si>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</si>
  <si>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</si>
  <si>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</si>
  <si>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</si>
  <si>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</si>
  <si>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</si>
  <si>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</si>
  <si>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</si>
  <si>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</si>
  <si>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</si>
  <si>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</si>
  <si>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</si>
  <si>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</si>
  <si>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</si>
  <si>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</si>
  <si>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</si>
  <si>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</si>
  <si>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</si>
  <si>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</si>
  <si>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</si>
  <si>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</si>
  <si>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</si>
  <si>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</si>
  <si>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</si>
  <si>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</si>
  <si>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</si>
  <si>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</si>
  <si>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</si>
  <si>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</si>
  <si>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</si>
  <si>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</si>
  <si>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</si>
  <si>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</si>
  <si>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</si>
  <si>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</si>
  <si>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</si>
  <si>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</si>
  <si>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</si>
  <si>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</si>
  <si>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</si>
  <si>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</si>
  <si>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</si>
  <si>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</si>
  <si>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</si>
  <si>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</si>
  <si>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</si>
  <si>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</si>
  <si>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</si>
  <si>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</si>
  <si>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</si>
  <si>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</si>
  <si>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</si>
  <si>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</si>
  <si>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</si>
  <si>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</si>
  <si>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</si>
  <si>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</si>
  <si>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</si>
  <si>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</si>
  <si>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</si>
  <si>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</si>
  <si>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</si>
  <si>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</si>
  <si>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</si>
  <si>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</si>
  <si>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</si>
  <si>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</si>
  <si>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</si>
  <si>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</si>
  <si>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</si>
  <si>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</si>
  <si>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</si>
  <si>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</si>
  <si>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</si>
  <si>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</si>
  <si>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</si>
  <si>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</si>
  <si>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</si>
  <si>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</si>
  <si>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</si>
  <si>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</si>
  <si>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</si>
  <si>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</si>
  <si>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</si>
  <si>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</si>
  <si>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</si>
  <si>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</si>
  <si>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</si>
  <si>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</si>
  <si>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</si>
  <si>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</si>
  <si>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</si>
  <si>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</si>
  <si>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</si>
  <si>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</si>
  <si>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</si>
  <si>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</si>
  <si>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</si>
  <si>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</si>
  <si>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</si>
  <si>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</si>
  <si>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</si>
  <si>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</si>
  <si>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</si>
  <si>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</si>
  <si>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</si>
  <si>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</si>
  <si>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</si>
  <si>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</si>
  <si>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</si>
  <si>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</si>
  <si>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</si>
  <si>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</si>
  <si>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</si>
  <si>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</si>
  <si>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</si>
  <si>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</si>
  <si>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</si>
  <si>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</si>
  <si>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</si>
  <si>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</si>
  <si>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</si>
  <si>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</si>
  <si>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</si>
  <si>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</si>
  <si>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</si>
  <si>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</si>
  <si>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</si>
  <si>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</si>
  <si>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</si>
  <si>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</si>
  <si>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</si>
  <si>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</si>
  <si>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</si>
  <si>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</si>
  <si>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</si>
  <si>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</si>
  <si>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</si>
  <si>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</si>
  <si>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</si>
  <si>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</si>
  <si>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</si>
  <si>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</si>
  <si>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</si>
  <si>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</si>
  <si>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</si>
  <si>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</si>
  <si>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</si>
  <si>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</si>
  <si>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</si>
  <si>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</si>
  <si>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</si>
  <si>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</si>
  <si>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</si>
  <si>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</si>
  <si>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</si>
  <si>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</si>
  <si>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</si>
  <si>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</si>
  <si>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</si>
  <si>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</si>
  <si>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</si>
  <si>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</si>
  <si>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</si>
  <si>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</si>
  <si>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</si>
  <si>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</si>
  <si>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</si>
  <si>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</si>
  <si>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</si>
  <si>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</si>
  <si>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</si>
  <si>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</si>
  <si>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</si>
  <si>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</si>
  <si>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</si>
  <si>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</si>
  <si>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</si>
  <si>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</si>
  <si>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</si>
  <si>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</si>
  <si>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</si>
  <si>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</si>
  <si>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</si>
  <si>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</si>
  <si>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</si>
  <si>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</si>
  <si>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</si>
  <si>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</si>
  <si>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</si>
  <si>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</si>
  <si>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</si>
  <si>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</si>
  <si>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</si>
  <si>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</si>
  <si>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</si>
  <si>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</si>
  <si>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</si>
  <si>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</si>
  <si>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</si>
  <si>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</si>
  <si>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</si>
  <si>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</si>
  <si>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</si>
  <si>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</si>
  <si>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</si>
  <si>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</si>
  <si>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</si>
  <si>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</si>
  <si>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</si>
  <si>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</si>
  <si>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</si>
  <si>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</si>
  <si>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</si>
  <si>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</si>
  <si>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</si>
  <si>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</si>
  <si>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</si>
  <si>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</si>
  <si>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</si>
  <si>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</si>
  <si>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</si>
  <si>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</si>
  <si>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</si>
  <si>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</si>
  <si>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</si>
  <si>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</si>
  <si>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</si>
  <si>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</si>
  <si>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</si>
  <si>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</si>
  <si>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</si>
  <si>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</si>
  <si>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</si>
  <si>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</si>
  <si>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</si>
  <si>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</si>
  <si>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</si>
  <si>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</si>
  <si>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</si>
  <si>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</si>
  <si>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</si>
  <si>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</si>
  <si>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</si>
  <si>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</si>
  <si>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</si>
  <si>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</si>
  <si>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</si>
  <si>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</si>
  <si>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</si>
  <si>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</si>
  <si>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</si>
  <si>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</si>
  <si>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</si>
  <si>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</si>
  <si>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</si>
  <si>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</si>
  <si>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</si>
  <si>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</si>
  <si>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</si>
  <si>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</si>
  <si>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</si>
  <si>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</si>
  <si>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</si>
  <si>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</si>
  <si>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</si>
  <si>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</si>
  <si>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</si>
  <si>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</si>
  <si>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</si>
  <si>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</si>
  <si>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</si>
  <si>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</si>
  <si>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</si>
  <si>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</si>
  <si>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</si>
  <si>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</si>
  <si>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</si>
  <si>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</si>
  <si>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</si>
  <si>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</si>
  <si>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</si>
  <si>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</si>
  <si>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</si>
  <si>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</si>
  <si>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</si>
  <si>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</si>
  <si>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</si>
  <si>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</si>
  <si>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</si>
  <si>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</si>
  <si>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</si>
  <si>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</si>
  <si>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</si>
  <si>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</si>
  <si>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</si>
  <si>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</si>
  <si>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</si>
  <si>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</si>
  <si>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</si>
  <si>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</si>
  <si>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</si>
  <si>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</si>
  <si>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</si>
  <si>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</si>
  <si>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</si>
  <si>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</si>
  <si>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</si>
  <si>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</si>
  <si>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</si>
  <si>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</si>
  <si>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</si>
  <si>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</si>
  <si>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</si>
  <si>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</si>
  <si>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</si>
  <si>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</si>
  <si>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</si>
  <si>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</si>
  <si>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</si>
  <si>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</si>
  <si>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</si>
  <si>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</si>
  <si>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</si>
  <si>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</si>
  <si>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</si>
  <si>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</si>
  <si>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</si>
  <si>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</si>
  <si>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</si>
  <si>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</si>
  <si>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</si>
  <si>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</si>
  <si>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</si>
  <si>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</si>
  <si>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</si>
  <si>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</si>
  <si>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</si>
  <si>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</si>
  <si>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</si>
  <si>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</si>
  <si>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</si>
  <si>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</si>
  <si>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</si>
  <si>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</si>
  <si>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</si>
  <si>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</si>
  <si>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</si>
  <si>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</si>
  <si>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</si>
  <si>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</si>
  <si>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</si>
  <si>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</si>
  <si>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</si>
  <si>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</si>
  <si>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</si>
  <si>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</si>
  <si>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</si>
  <si>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</si>
  <si>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</si>
  <si>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</si>
  <si>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</si>
  <si>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</si>
  <si>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</si>
  <si>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</si>
  <si>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</si>
  <si>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</si>
  <si>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</si>
  <si>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</si>
  <si>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</si>
  <si>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</si>
  <si>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</si>
  <si>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</si>
  <si>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</si>
  <si>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</si>
  <si>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</si>
  <si>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</si>
  <si>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</si>
  <si>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</si>
  <si>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</si>
  <si>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</si>
  <si>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</si>
  <si>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</si>
  <si>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</si>
  <si>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</si>
  <si>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</si>
  <si>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</si>
  <si>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</si>
  <si>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</si>
  <si>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</si>
  <si>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</si>
  <si>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</si>
  <si>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</si>
  <si>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</si>
  <si>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</si>
  <si>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</si>
  <si>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</si>
  <si>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</si>
  <si>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</si>
  <si>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</si>
  <si>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</si>
  <si>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</si>
  <si>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</si>
  <si>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</si>
  <si>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</si>
  <si>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</si>
  <si>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</si>
  <si>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</si>
  <si>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</si>
  <si>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</si>
  <si>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</si>
  <si>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</si>
  <si>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</si>
  <si>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</si>
  <si>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</si>
  <si>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</si>
  <si>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</si>
  <si>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</si>
  <si>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</si>
  <si>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</si>
  <si>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</si>
  <si>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</si>
  <si>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</si>
  <si>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</si>
  <si>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</si>
  <si>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</si>
  <si>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</si>
  <si>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</si>
  <si>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</si>
  <si>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</si>
  <si>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</si>
  <si>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</si>
  <si>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</si>
  <si>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</si>
  <si>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</si>
  <si>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</si>
  <si>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</si>
  <si>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</si>
  <si>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</si>
  <si>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</si>
  <si>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</si>
  <si>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</si>
  <si>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</si>
  <si>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</si>
  <si>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</si>
  <si>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</si>
  <si>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</si>
  <si>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</si>
  <si>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</si>
  <si>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</si>
  <si>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</si>
  <si>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</si>
  <si>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</si>
  <si>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</si>
  <si>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</si>
  <si>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</si>
  <si>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</si>
  <si>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</si>
  <si>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</si>
  <si>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</si>
  <si>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</si>
  <si>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</si>
  <si>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</si>
  <si>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</si>
  <si>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</si>
  <si>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</si>
  <si>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</si>
  <si>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</si>
  <si>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</si>
  <si>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</si>
  <si>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</si>
  <si>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</si>
  <si>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</si>
  <si>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</si>
  <si>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</si>
  <si>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</si>
  <si>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</si>
  <si>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</si>
  <si>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</si>
  <si>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</si>
  <si>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</si>
  <si>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</si>
  <si>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</si>
  <si>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</si>
  <si>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</si>
  <si>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</si>
  <si>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</si>
  <si>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</si>
  <si>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</si>
  <si>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</si>
  <si>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</si>
  <si>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</si>
  <si>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</si>
  <si>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</si>
  <si>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</si>
  <si>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</si>
  <si>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</si>
  <si>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</si>
  <si>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</si>
  <si>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</si>
  <si>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</si>
  <si>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</si>
  <si>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</si>
  <si>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</si>
  <si>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</si>
  <si>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</si>
  <si>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</si>
  <si>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</si>
  <si>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</si>
  <si>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</si>
  <si>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</si>
  <si>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</si>
  <si>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</si>
  <si>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</si>
  <si>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</si>
  <si>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</si>
  <si>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</si>
  <si>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</si>
  <si>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</si>
  <si>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</si>
  <si>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</si>
  <si>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</si>
  <si>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</si>
  <si>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</si>
  <si>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</si>
  <si>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</si>
  <si>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</si>
  <si>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</si>
  <si>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</si>
  <si>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</si>
  <si>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</si>
  <si>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</si>
  <si>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</si>
  <si>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</si>
  <si>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</si>
  <si>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</si>
  <si>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</si>
  <si>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</si>
  <si>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</si>
  <si>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</si>
  <si>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</si>
  <si>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</si>
  <si>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</si>
  <si>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</si>
  <si>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</si>
  <si>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</si>
  <si>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</si>
  <si>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</si>
  <si>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</si>
  <si>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</si>
  <si>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</si>
  <si>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</si>
  <si>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</si>
  <si>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</si>
  <si>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</si>
  <si>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</si>
  <si>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</si>
  <si>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</si>
  <si>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</si>
  <si>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</si>
  <si>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</si>
  <si>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</si>
  <si>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</si>
  <si>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</si>
  <si>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</si>
  <si>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</si>
  <si>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</si>
  <si>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</si>
  <si>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</si>
  <si>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</si>
  <si>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</si>
  <si>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</si>
  <si>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</si>
  <si>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</si>
  <si>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</si>
  <si>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</si>
  <si>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</si>
  <si>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</si>
  <si>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</si>
  <si>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</si>
  <si>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</si>
  <si>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</si>
  <si>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</si>
  <si>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</si>
  <si>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</si>
  <si>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</si>
  <si>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</si>
  <si>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</si>
  <si>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</si>
  <si>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</si>
  <si>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</si>
  <si>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</si>
  <si>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</si>
  <si>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</si>
  <si>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</si>
  <si>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</si>
  <si>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</si>
  <si>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</si>
  <si>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</si>
  <si>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</si>
  <si>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</si>
  <si>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</si>
  <si>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</si>
  <si>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</si>
  <si>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</si>
  <si>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</si>
  <si>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</si>
  <si>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</si>
  <si>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</si>
  <si>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</si>
  <si>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</si>
  <si>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</si>
  <si>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</si>
  <si>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</si>
  <si>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</si>
  <si>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</si>
  <si>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</si>
  <si>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</si>
  <si>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</si>
  <si>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</si>
  <si>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</si>
  <si>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</si>
  <si>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</si>
  <si>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</si>
  <si>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</si>
  <si>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</si>
  <si>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</si>
  <si>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</si>
  <si>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</si>
  <si>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</si>
  <si>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</si>
  <si>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</si>
  <si>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</si>
  <si>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</si>
  <si>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</si>
  <si>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</si>
  <si>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</si>
  <si>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</si>
  <si>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</si>
  <si>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</si>
  <si>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</si>
  <si>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</si>
  <si>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</si>
  <si>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</si>
  <si>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</si>
  <si>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</si>
  <si>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</si>
  <si>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</si>
  <si>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</si>
  <si>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</si>
  <si>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</si>
  <si>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</si>
  <si>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</si>
  <si>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</si>
  <si>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</si>
  <si>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</si>
  <si>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</si>
  <si>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</si>
  <si>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</si>
  <si>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</si>
  <si>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</si>
  <si>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</si>
  <si>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</si>
  <si>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</si>
  <si>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</si>
  <si>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</si>
  <si>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</si>
  <si>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</si>
  <si>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</si>
  <si>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</si>
  <si>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</si>
  <si>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</si>
  <si>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</si>
  <si>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</si>
  <si>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</si>
  <si>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</si>
  <si>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</si>
  <si>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</si>
  <si>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</si>
  <si>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</si>
  <si>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</si>
  <si>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</si>
  <si>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</si>
  <si>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</si>
  <si>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</si>
  <si>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</si>
  <si>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</si>
  <si>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</si>
  <si>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</si>
  <si>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</si>
  <si>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</si>
  <si>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</si>
  <si>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</si>
  <si>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</si>
  <si>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</si>
  <si>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</si>
  <si>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</si>
  <si>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</si>
  <si>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</si>
  <si>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</si>
  <si>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</si>
  <si>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</si>
  <si>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</si>
  <si>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</si>
  <si>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</si>
  <si>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</si>
  <si>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</si>
  <si>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</si>
  <si>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</si>
  <si>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</si>
  <si>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</si>
  <si>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</si>
  <si>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</si>
  <si>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</si>
  <si>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</si>
  <si>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</si>
  <si>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</si>
  <si>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</si>
  <si>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</si>
  <si>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</si>
  <si>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</si>
  <si>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</si>
  <si>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</si>
  <si>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</si>
  <si>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</si>
  <si>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</si>
  <si>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</si>
  <si>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</si>
  <si>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</si>
  <si>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</si>
  <si>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</si>
  <si>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</si>
  <si>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</si>
  <si>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</si>
  <si>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</si>
  <si>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</si>
  <si>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</si>
  <si>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</si>
  <si>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</si>
  <si>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</si>
  <si>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</si>
  <si>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</si>
  <si>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</si>
  <si>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</si>
  <si>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</si>
  <si>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</si>
  <si>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</si>
  <si>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</si>
  <si>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</si>
  <si>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</si>
  <si>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</si>
  <si>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</si>
  <si>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</si>
  <si>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</si>
  <si>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</si>
  <si>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</si>
  <si>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</si>
  <si>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</si>
  <si>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</si>
  <si>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</si>
  <si>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</si>
  <si>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</si>
  <si>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</si>
  <si>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</si>
  <si>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</si>
  <si>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</si>
  <si>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</si>
  <si>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</si>
  <si>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</si>
  <si>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</si>
  <si>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</si>
  <si>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</si>
  <si>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</si>
  <si>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</si>
  <si>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</si>
  <si>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</si>
  <si>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</si>
  <si>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</si>
  <si>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</si>
  <si>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</si>
  <si>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</si>
  <si>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</si>
  <si>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</si>
  <si>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</si>
  <si>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</si>
  <si>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</si>
  <si>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</si>
  <si>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</si>
  <si>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</si>
  <si>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</si>
  <si>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</si>
  <si>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</si>
  <si>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</si>
  <si>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</si>
  <si>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</si>
  <si>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</si>
  <si>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</si>
  <si>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</si>
  <si>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</si>
  <si>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</si>
  <si>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</si>
  <si>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</si>
  <si>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</si>
  <si>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</si>
  <si>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</si>
  <si>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</si>
  <si>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</si>
  <si>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</si>
  <si>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</si>
  <si>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</si>
  <si>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</si>
  <si>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</si>
  <si>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</si>
  <si>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</si>
  <si>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</si>
  <si>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</si>
  <si>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</si>
  <si>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</si>
  <si>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</si>
  <si>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</si>
  <si>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</si>
  <si>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</si>
  <si>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</si>
  <si>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</si>
  <si>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</si>
  <si>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</si>
  <si>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</si>
  <si>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</si>
  <si>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</si>
  <si>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</si>
  <si>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</si>
  <si>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</si>
  <si>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</si>
  <si>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</si>
  <si>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</si>
  <si>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</si>
  <si>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</si>
  <si>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</si>
  <si>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</si>
  <si>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</si>
  <si>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</si>
  <si>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</si>
  <si>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</si>
  <si>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</si>
  <si>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</si>
  <si>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</si>
  <si>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</si>
  <si>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</si>
  <si>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</si>
  <si>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</si>
  <si>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</si>
  <si>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</si>
  <si>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</si>
  <si>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</si>
  <si>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</si>
  <si>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</si>
  <si>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</si>
  <si>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</si>
  <si>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</si>
  <si>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</si>
  <si>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</si>
  <si>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</si>
  <si>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</si>
  <si>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</si>
  <si>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</si>
  <si>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</si>
  <si>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</si>
  <si>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</si>
  <si>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</si>
  <si>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</si>
  <si>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</si>
  <si>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</si>
  <si>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</si>
  <si>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</si>
  <si>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</si>
  <si>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</si>
  <si>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</si>
  <si>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</si>
  <si>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</si>
  <si>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</si>
  <si>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</si>
  <si>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</si>
  <si>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</si>
  <si>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</si>
  <si>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</si>
  <si>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</si>
  <si>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</si>
  <si>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</si>
  <si>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</si>
  <si>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</si>
  <si>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</si>
  <si>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</si>
  <si>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</si>
  <si>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</si>
  <si>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</si>
  <si>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</si>
  <si>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</si>
  <si>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</si>
  <si>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</si>
  <si>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</si>
  <si>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</si>
  <si>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</si>
  <si>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</si>
  <si>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</si>
  <si>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</si>
  <si>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</si>
  <si>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</si>
  <si>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</si>
  <si>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</si>
  <si>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</si>
  <si>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</si>
  <si>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</si>
  <si>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</si>
  <si>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</si>
  <si>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</si>
  <si>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</si>
  <si>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</si>
  <si>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</si>
  <si>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</si>
  <si>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</si>
  <si>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</si>
  <si>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</si>
  <si>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</si>
  <si>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</si>
  <si>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</si>
  <si>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</si>
  <si>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</si>
  <si>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</si>
  <si>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</si>
  <si>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</si>
  <si>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</si>
  <si>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</si>
  <si>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</si>
  <si>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</si>
  <si>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</si>
  <si>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</si>
  <si>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</si>
  <si>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</si>
  <si>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</si>
  <si>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</si>
  <si>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</si>
  <si>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</si>
  <si>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</si>
  <si>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</si>
  <si>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</si>
  <si>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</si>
  <si>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</si>
  <si>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</si>
  <si>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</si>
  <si>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</si>
  <si>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</si>
  <si>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</si>
  <si>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</si>
  <si>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</si>
  <si>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</si>
  <si>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</si>
  <si>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</si>
  <si>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</si>
  <si>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</si>
  <si>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</si>
  <si>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</si>
  <si>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</si>
  <si>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</si>
  <si>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</si>
  <si>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</si>
  <si>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</si>
  <si>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</si>
  <si>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</si>
  <si>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</si>
  <si>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</si>
  <si>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</si>
  <si>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</si>
  <si>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</si>
  <si>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</si>
  <si>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</si>
  <si>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</si>
  <si>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</si>
  <si>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</si>
  <si>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</si>
  <si>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</si>
  <si>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</si>
  <si>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</si>
  <si>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</si>
  <si>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</si>
  <si>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</si>
  <si>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</si>
  <si>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</si>
  <si>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</si>
  <si>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</si>
  <si>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</si>
  <si>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</si>
  <si>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</si>
  <si>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</si>
  <si>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</si>
  <si>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</si>
  <si>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</si>
  <si>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</si>
  <si>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</si>
  <si>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</si>
  <si>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</si>
  <si>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</si>
  <si>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</si>
  <si>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</si>
  <si>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</si>
  <si>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</si>
  <si>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</si>
  <si>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</si>
  <si>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</si>
  <si>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</si>
  <si>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</si>
  <si>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</si>
  <si>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</si>
  <si>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</si>
  <si>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</si>
  <si>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</si>
  <si>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</si>
  <si>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</si>
  <si>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</si>
  <si>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</si>
  <si>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</si>
  <si>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</si>
  <si>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</si>
  <si>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</si>
  <si>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</si>
  <si>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</si>
  <si>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</si>
  <si>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</si>
  <si>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</si>
  <si>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</si>
  <si>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</si>
  <si>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</si>
  <si>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</si>
  <si>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</si>
  <si>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</si>
  <si>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</si>
  <si>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</si>
  <si>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</si>
  <si>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</si>
  <si>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</si>
  <si>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</si>
  <si>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</si>
  <si>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</si>
  <si>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</si>
  <si>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</si>
  <si>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</si>
  <si>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</si>
  <si>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</si>
  <si>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</si>
  <si>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</si>
  <si>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</si>
  <si>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</si>
  <si>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</si>
  <si>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</si>
  <si>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</si>
  <si>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</si>
  <si>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</si>
  <si>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</si>
  <si>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</si>
  <si>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</si>
  <si>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</si>
  <si>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</si>
  <si>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</si>
  <si>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</si>
  <si>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</si>
  <si>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</si>
  <si>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</si>
  <si>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</si>
  <si>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</si>
  <si>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</si>
  <si>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</si>
  <si>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</si>
  <si>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</si>
  <si>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</si>
  <si>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</si>
  <si>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</si>
  <si>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</si>
  <si>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</si>
  <si>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</si>
  <si>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</si>
  <si>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</si>
  <si>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</si>
  <si>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</si>
  <si>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</si>
  <si>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</si>
  <si>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</si>
  <si>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</si>
  <si>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</si>
  <si>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</si>
  <si>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</si>
  <si>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</si>
  <si>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</si>
  <si>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</si>
  <si>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</si>
  <si>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</si>
  <si>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</si>
  <si>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</si>
  <si>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</si>
  <si>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</si>
  <si>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</si>
  <si>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</si>
  <si>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</si>
  <si>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</si>
  <si>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</si>
  <si>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</si>
  <si>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</si>
  <si>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</si>
  <si>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</si>
  <si>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</si>
  <si>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</si>
  <si>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</si>
  <si>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</si>
  <si>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</si>
  <si>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</si>
  <si>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</si>
  <si>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</si>
  <si>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</si>
  <si>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</si>
  <si>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</si>
  <si>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</si>
  <si>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</si>
  <si>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</si>
  <si>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</si>
  <si>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</si>
  <si>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</si>
  <si>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</si>
  <si>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</si>
  <si>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</si>
  <si>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</si>
  <si>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</si>
  <si>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</si>
  <si>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</si>
  <si>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</si>
  <si>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</si>
  <si>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</si>
  <si>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</si>
  <si>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</si>
  <si>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</si>
  <si>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</si>
  <si>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</si>
  <si>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</si>
  <si>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</si>
  <si>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</si>
  <si>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</si>
  <si>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</si>
  <si>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</si>
  <si>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</si>
  <si>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</si>
  <si>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</si>
  <si>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</si>
  <si>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</si>
  <si>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</si>
  <si>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</si>
  <si>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</si>
  <si>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</si>
  <si>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</si>
  <si>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</si>
  <si>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</si>
  <si>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</si>
  <si>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</si>
  <si>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</si>
  <si>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</si>
  <si>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</si>
  <si>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</si>
  <si>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</si>
  <si>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</si>
  <si>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</si>
  <si>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</si>
  <si>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</si>
  <si>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</si>
  <si>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</si>
  <si>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</si>
  <si>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</si>
  <si>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</si>
  <si>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</si>
  <si>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</si>
  <si>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</si>
  <si>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</si>
  <si>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</si>
  <si>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</si>
  <si>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</si>
  <si>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</si>
  <si>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</si>
  <si>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</si>
  <si>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</si>
  <si>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</si>
  <si>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</si>
  <si>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</si>
  <si>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</si>
  <si>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</si>
  <si>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</si>
  <si>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</si>
  <si>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</si>
  <si>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</si>
  <si>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</si>
  <si>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</si>
  <si>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</si>
  <si>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</si>
  <si>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</si>
  <si>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</si>
  <si>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</si>
  <si>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</si>
  <si>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</si>
  <si>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</si>
  <si>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</si>
  <si>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</si>
  <si>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</si>
  <si>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</si>
  <si>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</si>
  <si>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</si>
  <si>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</si>
  <si>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</si>
  <si>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</si>
  <si>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</si>
  <si>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</si>
  <si>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</si>
  <si>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</si>
  <si>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</si>
  <si>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</si>
  <si>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</si>
  <si>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</si>
  <si>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</si>
  <si>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</si>
  <si>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</si>
  <si>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</si>
  <si>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</si>
  <si>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</si>
  <si>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</si>
  <si>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</si>
  <si>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</si>
  <si>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</si>
  <si>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</si>
  <si>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</si>
  <si>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</si>
  <si>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</si>
  <si>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</si>
  <si>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</si>
  <si>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</si>
  <si>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</si>
  <si>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</si>
  <si>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</si>
  <si>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</si>
  <si>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</si>
  <si>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</si>
  <si>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</si>
  <si>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</si>
  <si>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</si>
  <si>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</si>
  <si>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</si>
  <si>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</si>
  <si>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</si>
  <si>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</si>
  <si>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</si>
  <si>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</si>
  <si>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</si>
  <si>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</si>
  <si>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</si>
  <si>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</si>
  <si>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</si>
  <si>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</si>
  <si>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</si>
  <si>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</si>
  <si>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</si>
  <si>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</si>
  <si>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</si>
  <si>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</si>
  <si>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</si>
  <si>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</si>
  <si>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</si>
  <si>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</si>
  <si>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</si>
  <si>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</si>
  <si>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</si>
  <si>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</si>
  <si>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</si>
  <si>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</si>
  <si>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</si>
  <si>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</si>
  <si>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</si>
  <si>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</si>
  <si>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</si>
  <si>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</si>
  <si>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</si>
  <si>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</si>
  <si>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</si>
  <si>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</si>
  <si>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</si>
  <si>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</si>
  <si>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</si>
  <si>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</si>
  <si>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</si>
  <si>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</si>
  <si>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</si>
  <si>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</si>
  <si>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</si>
  <si>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</si>
  <si>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</si>
  <si>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</si>
  <si>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</si>
  <si>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</si>
  <si>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</si>
  <si>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</si>
  <si>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</si>
  <si>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</si>
  <si>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</si>
  <si>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</si>
  <si>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</si>
  <si>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</si>
  <si>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</si>
  <si>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</si>
  <si>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</si>
  <si>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</si>
  <si>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</si>
  <si>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</si>
  <si>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</si>
  <si>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</si>
  <si>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</si>
  <si>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</si>
  <si>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</si>
  <si>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</si>
  <si>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</si>
  <si>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</si>
  <si>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</si>
  <si>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</si>
  <si>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</si>
  <si>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</si>
  <si>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</si>
  <si>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</si>
  <si>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</si>
  <si>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</si>
  <si>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</si>
  <si>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</si>
  <si>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</si>
  <si>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</si>
  <si>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</si>
  <si>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</si>
  <si>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</si>
  <si>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</si>
  <si>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</si>
  <si>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</si>
  <si>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</si>
  <si>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</si>
  <si>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</si>
  <si>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</si>
  <si>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</si>
  <si>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</si>
  <si>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</si>
  <si>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</si>
  <si>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</si>
  <si>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</si>
  <si>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</si>
  <si>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</si>
  <si>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</si>
  <si>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</si>
  <si>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</si>
  <si>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</si>
  <si>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</si>
  <si>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</si>
  <si>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</si>
  <si>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</si>
  <si>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</si>
  <si>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</si>
  <si>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</si>
  <si>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</si>
  <si>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</si>
  <si>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</si>
  <si>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</si>
  <si>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</si>
  <si>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</si>
  <si>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</si>
  <si>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</si>
  <si>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</si>
  <si>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</si>
  <si>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</si>
  <si>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</si>
  <si>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</si>
  <si>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</si>
  <si>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</si>
  <si>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</si>
  <si>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</si>
  <si>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</si>
  <si>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</si>
  <si>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</si>
  <si>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</si>
  <si>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</si>
  <si>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</si>
  <si>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</si>
  <si>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</si>
  <si>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</si>
  <si>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</si>
  <si>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</si>
  <si>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</si>
  <si>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</si>
  <si>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</si>
  <si>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</si>
  <si>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</si>
  <si>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</si>
  <si>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</si>
  <si>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</si>
  <si>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</si>
  <si>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</si>
  <si>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</si>
  <si>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</si>
  <si>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</si>
  <si>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</si>
  <si>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</si>
  <si>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</si>
  <si>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</si>
  <si>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</si>
  <si>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</si>
  <si>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</si>
  <si>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</si>
  <si>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</si>
  <si>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</si>
  <si>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</si>
  <si>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</si>
  <si>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</si>
  <si>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</si>
  <si>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</si>
  <si>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</si>
  <si>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</si>
  <si>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</si>
  <si>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</si>
  <si>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</si>
  <si>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</si>
  <si>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</si>
  <si>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</si>
  <si>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</si>
  <si>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</si>
  <si>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</si>
  <si>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</si>
  <si>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</si>
  <si>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</si>
  <si>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</si>
  <si>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</si>
  <si>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</si>
  <si>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</si>
  <si>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</si>
  <si>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</si>
  <si>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</si>
  <si>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</si>
  <si>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</si>
  <si>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</si>
  <si>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</si>
  <si>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</si>
  <si>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</si>
  <si>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</si>
  <si>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</si>
  <si>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</si>
  <si>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</si>
  <si>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</si>
  <si>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</si>
  <si>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</si>
  <si>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</si>
  <si>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</si>
  <si>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</si>
  <si>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</si>
  <si>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</si>
  <si>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</si>
  <si>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</si>
  <si>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</si>
  <si>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</si>
  <si>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</si>
  <si>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</si>
  <si>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</si>
  <si>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</si>
  <si>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</si>
  <si>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</si>
  <si>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</si>
  <si>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</si>
  <si>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</si>
  <si>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</si>
  <si>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</si>
  <si>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</si>
  <si>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</si>
  <si>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</si>
  <si>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</si>
  <si>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</si>
  <si>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</si>
  <si>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</si>
  <si>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</si>
  <si>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</si>
  <si>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</si>
  <si>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</si>
  <si>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</si>
  <si>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</si>
  <si>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</si>
  <si>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</si>
  <si>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</si>
  <si>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</si>
  <si>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</si>
  <si>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</si>
  <si>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</si>
  <si>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</si>
  <si>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</si>
  <si>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</si>
  <si>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</si>
  <si>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</si>
  <si>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</si>
  <si>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</si>
  <si>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</si>
  <si>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</si>
  <si>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</si>
  <si>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</si>
  <si>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</si>
  <si>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</si>
  <si>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</si>
  <si>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</si>
  <si>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</si>
  <si>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</si>
  <si>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</si>
  <si>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</si>
  <si>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</si>
  <si>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</si>
  <si>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</si>
  <si>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</si>
  <si>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</si>
  <si>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</si>
  <si>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</si>
  <si>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</si>
  <si>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</si>
  <si>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</si>
  <si>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</si>
  <si>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</si>
  <si>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</si>
  <si>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</si>
  <si>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</si>
  <si>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</si>
  <si>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</si>
  <si>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</si>
  <si>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</si>
  <si>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</si>
  <si>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</si>
  <si>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</si>
  <si>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</si>
  <si>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</si>
  <si>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</si>
  <si>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</si>
  <si>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</si>
  <si>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</si>
  <si>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</si>
  <si>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</si>
  <si>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</si>
  <si>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</si>
  <si>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</si>
  <si>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</si>
  <si>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</si>
  <si>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</si>
  <si>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</si>
  <si>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</si>
  <si>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</si>
  <si>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</si>
  <si>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</si>
  <si>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</si>
  <si>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</si>
  <si>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</si>
  <si>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</si>
  <si>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</si>
  <si>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</si>
  <si>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</si>
  <si>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</si>
  <si>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</si>
  <si>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</si>
  <si>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</si>
  <si>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</si>
  <si>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</si>
  <si>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</si>
  <si>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</si>
  <si>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</si>
  <si>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</si>
  <si>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</si>
  <si>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</si>
  <si>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</si>
  <si>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</si>
  <si>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</si>
  <si>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</si>
  <si>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</si>
  <si>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</si>
  <si>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</si>
  <si>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</si>
  <si>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</si>
  <si>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</si>
  <si>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</si>
  <si>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</si>
  <si>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</si>
  <si>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</si>
  <si>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</si>
  <si>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</si>
  <si>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</si>
  <si>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</si>
  <si>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</si>
  <si>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</si>
  <si>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</si>
  <si>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</si>
  <si>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</si>
  <si>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</si>
  <si>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</si>
  <si>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</si>
  <si>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</si>
  <si>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</si>
  <si>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</si>
  <si>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</si>
  <si>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</si>
  <si>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</si>
  <si>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</si>
  <si>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</si>
  <si>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</si>
  <si>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</si>
  <si>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</si>
  <si>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</si>
  <si>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</si>
  <si>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</si>
  <si>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</si>
  <si>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</si>
  <si>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</si>
  <si>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</si>
  <si>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</si>
  <si>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</si>
  <si>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</si>
  <si>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</si>
  <si>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</si>
  <si>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</si>
  <si>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</si>
  <si>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</si>
  <si>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</si>
  <si>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</si>
  <si>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</si>
  <si>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</si>
  <si>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</si>
  <si>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</si>
  <si>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</si>
  <si>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</si>
  <si>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</si>
  <si>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</si>
  <si>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</si>
  <si>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</si>
  <si>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</si>
  <si>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</si>
  <si>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</si>
  <si>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</si>
  <si>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</si>
  <si>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</si>
  <si>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</si>
  <si>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</si>
  <si>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</si>
  <si>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</si>
  <si>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</si>
  <si>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</si>
  <si>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</si>
  <si>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</si>
  <si>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</si>
  <si>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</si>
  <si>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</si>
  <si>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</si>
  <si>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</si>
  <si>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</si>
  <si>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</si>
  <si>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</si>
  <si>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</si>
  <si>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</si>
  <si>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</si>
  <si>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</si>
  <si>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</si>
  <si>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</si>
  <si>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</si>
  <si>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</si>
  <si>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</si>
  <si>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</si>
  <si>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</si>
  <si>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</si>
  <si>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</si>
  <si>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</si>
  <si>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</si>
  <si>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</si>
  <si>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</si>
  <si>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</si>
  <si>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</si>
  <si>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</si>
  <si>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</si>
  <si>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</si>
  <si>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</si>
  <si>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</si>
  <si>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</si>
  <si>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</si>
  <si>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</si>
  <si>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</si>
  <si>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</si>
  <si>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</si>
  <si>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</si>
  <si>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</si>
  <si>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</si>
  <si>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</si>
  <si>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</si>
  <si>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</si>
  <si>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</si>
  <si>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</si>
  <si>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</si>
  <si>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</si>
  <si>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</si>
  <si>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</si>
  <si>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</si>
  <si>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</si>
  <si>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</si>
  <si>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</si>
  <si>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</si>
  <si>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</si>
  <si>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</si>
  <si>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</si>
  <si>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</si>
  <si>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</si>
  <si>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</si>
  <si>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</si>
  <si>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</si>
  <si>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</si>
  <si>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</si>
  <si>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</si>
  <si>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</si>
  <si>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</si>
  <si>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</si>
  <si>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</si>
  <si>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</si>
  <si>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</si>
  <si>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</si>
  <si>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</si>
  <si>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</si>
  <si>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</si>
  <si>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</si>
  <si>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</si>
  <si>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</si>
  <si>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</si>
  <si>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</si>
  <si>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</si>
  <si>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</si>
  <si>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</si>
  <si>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</si>
  <si>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</si>
  <si>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</si>
  <si>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</si>
  <si>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</si>
  <si>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</si>
  <si>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</si>
  <si>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</si>
  <si>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</si>
  <si>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</si>
  <si>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</si>
  <si>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</si>
  <si>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</si>
  <si>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</si>
  <si>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</si>
  <si>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</si>
  <si>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</si>
  <si>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</si>
  <si>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</si>
  <si>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</si>
  <si>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</si>
  <si>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</si>
  <si>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</si>
  <si>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</si>
  <si>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</si>
  <si>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</si>
  <si>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</si>
  <si>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</si>
  <si>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</si>
  <si>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</si>
  <si>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</si>
  <si>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</si>
  <si>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</si>
  <si>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</si>
  <si>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</si>
  <si>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</si>
  <si>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</si>
  <si>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</si>
  <si>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</si>
  <si>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</si>
  <si>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</si>
  <si>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</si>
  <si>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</si>
  <si>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</si>
  <si>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</si>
  <si>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</si>
  <si>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</si>
  <si>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</si>
  <si>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</si>
  <si>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</si>
  <si>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</si>
  <si>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</si>
  <si>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</si>
  <si>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</si>
  <si>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</si>
  <si>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</si>
  <si>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</si>
  <si>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</si>
  <si>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</si>
  <si>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</si>
  <si>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</si>
  <si>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</si>
  <si>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</si>
  <si>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</si>
  <si>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</si>
  <si>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</si>
  <si>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</si>
  <si>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</si>
  <si>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</si>
  <si>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</si>
  <si>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</si>
  <si>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</si>
  <si>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</si>
  <si>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</si>
  <si>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</si>
  <si>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</si>
  <si>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</si>
  <si>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</si>
  <si>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</si>
  <si>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</si>
  <si>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</si>
  <si>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</si>
  <si>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</si>
  <si>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</si>
  <si>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</si>
  <si>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</si>
  <si>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</si>
  <si>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</si>
  <si>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</si>
  <si>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</si>
  <si>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</si>
  <si>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</si>
  <si>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</si>
  <si>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</si>
  <si>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</si>
  <si>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</si>
  <si>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</si>
  <si>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</si>
  <si>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</si>
  <si>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</si>
  <si>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</si>
  <si>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</si>
  <si>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</si>
  <si>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</si>
  <si>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</si>
  <si>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</si>
  <si>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</si>
  <si>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</si>
  <si>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</si>
  <si>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</si>
  <si>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</si>
  <si>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</si>
  <si>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</si>
  <si>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</si>
  <si>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</si>
  <si>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</si>
  <si>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</si>
  <si>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</si>
  <si>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</si>
  <si>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</si>
  <si>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</si>
  <si>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</si>
  <si>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</si>
  <si>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</si>
  <si>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</si>
  <si>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</si>
  <si>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</si>
  <si>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</si>
  <si>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</si>
  <si>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</si>
  <si>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</si>
  <si>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</si>
  <si>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</si>
  <si>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</si>
  <si>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</si>
  <si>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</si>
  <si>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</si>
  <si>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</si>
  <si>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</si>
  <si>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</si>
  <si>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</si>
  <si>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</si>
  <si>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</si>
  <si>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</si>
  <si>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</si>
  <si>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</si>
  <si>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</si>
  <si>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</si>
  <si>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</si>
  <si>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</si>
  <si>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</si>
  <si>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</si>
  <si>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</si>
  <si>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</si>
  <si>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</si>
  <si>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</si>
  <si>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</si>
  <si>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</si>
  <si>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</si>
  <si>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</si>
  <si>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</si>
  <si>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</si>
  <si>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</si>
  <si>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</si>
  <si>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</si>
  <si>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</si>
  <si>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</si>
  <si>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</si>
  <si>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</si>
  <si>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</si>
  <si>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</si>
  <si>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</si>
  <si>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</si>
  <si>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</si>
  <si>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</si>
  <si>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</si>
  <si>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</si>
  <si>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</si>
  <si>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</si>
  <si>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</si>
  <si>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</si>
  <si>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</si>
  <si>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</si>
  <si>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</si>
  <si>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</si>
  <si>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</si>
  <si>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</si>
  <si>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</si>
  <si>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</si>
  <si>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</si>
  <si>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</si>
  <si>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</si>
  <si>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</si>
  <si>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</si>
  <si>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</si>
  <si>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</si>
  <si>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</si>
  <si>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</si>
  <si>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</si>
  <si>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</si>
  <si>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</si>
  <si>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</si>
  <si>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</si>
  <si>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</si>
  <si>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</si>
  <si>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</si>
  <si>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</si>
  <si>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</si>
  <si>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</si>
  <si>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</si>
  <si>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</si>
  <si>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</si>
  <si>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</si>
  <si>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</si>
  <si>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</si>
  <si>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</si>
  <si>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</si>
  <si>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</si>
  <si>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</si>
  <si>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</si>
  <si>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</si>
  <si>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</si>
  <si>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</si>
  <si>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</si>
  <si>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</si>
  <si>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</si>
  <si>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</si>
  <si>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</si>
  <si>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</si>
  <si>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</si>
  <si>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</si>
  <si>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</si>
  <si>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</si>
  <si>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</si>
  <si>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</si>
  <si>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</si>
  <si>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</si>
  <si>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</si>
  <si>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</si>
  <si>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</si>
  <si>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</si>
  <si>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</si>
  <si>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</si>
  <si>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</si>
  <si>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</si>
  <si>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</si>
  <si>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</si>
  <si>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</si>
  <si>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</si>
  <si>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</si>
  <si>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</si>
  <si>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</si>
  <si>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</si>
  <si>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</si>
  <si>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</si>
  <si>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</si>
  <si>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</si>
  <si>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</si>
  <si>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</si>
  <si>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</si>
  <si>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</si>
  <si>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</si>
  <si>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</si>
  <si>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</si>
  <si>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</si>
  <si>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</si>
  <si>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</si>
  <si>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</si>
  <si>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</si>
  <si>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</si>
  <si>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</si>
  <si>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</si>
  <si>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</si>
  <si>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</si>
  <si>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</si>
  <si>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</si>
  <si>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</si>
  <si>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</si>
  <si>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</si>
  <si>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</si>
  <si>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</si>
  <si>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</si>
  <si>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</si>
  <si>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</si>
  <si>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</si>
  <si>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</si>
  <si>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</si>
  <si>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</si>
  <si>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</si>
  <si>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</si>
  <si>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</si>
  <si>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</si>
  <si>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</si>
  <si>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</si>
  <si>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</si>
  <si>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</si>
  <si>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</si>
  <si>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</si>
  <si>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</si>
  <si>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</si>
  <si>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</si>
  <si>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</si>
  <si>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</si>
  <si>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</si>
  <si>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</si>
  <si>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</si>
  <si>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</si>
  <si>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</si>
  <si>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</si>
  <si>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</si>
  <si>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</si>
  <si>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</si>
  <si>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</si>
  <si>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</si>
  <si>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</si>
  <si>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</si>
  <si>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</si>
  <si>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</si>
  <si>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</si>
  <si>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</si>
  <si>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</si>
  <si>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</si>
  <si>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</si>
  <si>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</si>
  <si>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</si>
  <si>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</si>
  <si>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</si>
  <si>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</si>
  <si>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</si>
  <si>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</si>
  <si>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</si>
  <si>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</si>
  <si>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</si>
  <si>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</si>
  <si>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</si>
  <si>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</si>
  <si>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</si>
  <si>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</si>
  <si>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</si>
  <si>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</si>
  <si>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</si>
  <si>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</si>
  <si>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</si>
  <si>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</si>
  <si>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</si>
  <si>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</si>
  <si>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</si>
  <si>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</si>
  <si>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</si>
  <si>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</si>
  <si>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</si>
  <si>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</si>
  <si>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</si>
  <si>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</si>
  <si>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</si>
  <si>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</si>
  <si>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</si>
  <si>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</si>
  <si>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</si>
  <si>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</si>
  <si>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</si>
  <si>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</si>
  <si>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</si>
  <si>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</si>
  <si>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</si>
  <si>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</si>
  <si>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</si>
  <si>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</si>
  <si>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</si>
  <si>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</si>
  <si>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</si>
  <si>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</si>
  <si>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</si>
  <si>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</si>
  <si>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</si>
  <si>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</si>
  <si>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</si>
  <si>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</si>
  <si>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</si>
  <si>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</si>
  <si>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</si>
  <si>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</si>
  <si>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</si>
  <si>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</si>
  <si>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</si>
  <si>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</si>
  <si>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</si>
  <si>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</si>
  <si>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</si>
  <si>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</si>
  <si>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</si>
  <si>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</si>
  <si>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</si>
  <si>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</si>
  <si>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</si>
  <si>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</si>
  <si>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</si>
  <si>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</si>
  <si>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</si>
  <si>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</si>
  <si>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</si>
  <si>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</si>
  <si>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</si>
  <si>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</si>
  <si>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</si>
  <si>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</si>
  <si>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</si>
  <si>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</si>
  <si>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</si>
  <si>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</si>
  <si>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</si>
  <si>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</si>
  <si>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</si>
  <si>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</si>
  <si>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</si>
  <si>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</si>
  <si>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</si>
  <si>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</si>
  <si>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</si>
  <si>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</si>
  <si>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</si>
  <si>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</si>
  <si>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</si>
  <si>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</si>
  <si>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</si>
  <si>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</si>
  <si>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</si>
  <si>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</si>
  <si>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</si>
  <si>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</si>
  <si>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</si>
  <si>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</si>
  <si>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</si>
  <si>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</si>
  <si>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</si>
  <si>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</si>
  <si>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</si>
  <si>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</si>
  <si>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</si>
  <si>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</si>
  <si>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</si>
  <si>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</si>
  <si>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</si>
  <si>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</si>
  <si>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</si>
  <si>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</si>
  <si>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</si>
  <si>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</si>
  <si>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</si>
  <si>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</si>
  <si>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</si>
  <si>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</si>
  <si>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</si>
  <si>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</si>
  <si>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</si>
  <si>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</si>
  <si>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</si>
  <si>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</si>
  <si>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</si>
  <si>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</si>
  <si>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</si>
  <si>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</si>
  <si>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</si>
  <si>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</si>
  <si>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</si>
  <si>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</si>
  <si>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</si>
  <si>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</si>
  <si>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</si>
  <si>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</si>
  <si>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</si>
  <si>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</si>
  <si>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</si>
  <si>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</si>
  <si>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</si>
  <si>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</si>
  <si>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</si>
  <si>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</si>
  <si>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</si>
  <si>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</si>
  <si>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</si>
  <si>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</si>
  <si>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</si>
  <si>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</si>
  <si>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</si>
  <si>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</si>
  <si>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</si>
  <si>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</si>
  <si>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</si>
  <si>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</si>
  <si>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</si>
  <si>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</si>
  <si>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</si>
  <si>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</si>
  <si>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</si>
  <si>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</si>
  <si>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</si>
  <si>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</si>
  <si>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</si>
  <si>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</si>
  <si>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</si>
  <si>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</si>
  <si>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</si>
  <si>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</si>
  <si>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</si>
  <si>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</si>
  <si>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</si>
  <si>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</si>
  <si>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</si>
  <si>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</si>
  <si>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</si>
  <si>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</si>
  <si>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</si>
  <si>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</si>
  <si>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</si>
  <si>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</si>
  <si>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</si>
  <si>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</si>
  <si>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</si>
  <si>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</si>
  <si>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</si>
  <si>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</si>
  <si>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</si>
  <si>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</si>
  <si>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</si>
  <si>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</si>
  <si>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</si>
  <si>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</si>
  <si>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</si>
  <si>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</si>
  <si>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</si>
  <si>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</si>
  <si>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</si>
  <si>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</si>
  <si>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</si>
  <si>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</si>
  <si>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</si>
  <si>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</si>
  <si>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</si>
  <si>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</si>
  <si>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</si>
  <si>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</si>
  <si>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</si>
  <si>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</si>
  <si>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</si>
  <si>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</si>
  <si>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</si>
  <si>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</si>
  <si>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</si>
  <si>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</si>
  <si>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</si>
  <si>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</si>
  <si>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</si>
  <si>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</si>
  <si>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</si>
  <si>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</si>
  <si>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</si>
  <si>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</si>
  <si>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</si>
  <si>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</si>
  <si>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</si>
  <si>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</si>
  <si>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</si>
  <si>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</si>
  <si>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</si>
  <si>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</si>
  <si>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</si>
  <si>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</si>
  <si>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</si>
  <si>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</si>
  <si>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</si>
  <si>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</si>
  <si>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</si>
  <si>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</si>
  <si>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</si>
  <si>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</si>
  <si>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</si>
  <si>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</si>
  <si>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</si>
  <si>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</si>
  <si>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</si>
  <si>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</si>
  <si>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</si>
  <si>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</si>
  <si>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</si>
  <si>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</si>
  <si>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</si>
  <si>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</si>
  <si>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</si>
  <si>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</si>
  <si>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</si>
  <si>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</si>
  <si>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</si>
  <si>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</si>
  <si>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</si>
  <si>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</si>
  <si>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</si>
  <si>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</si>
  <si>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</si>
  <si>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</si>
  <si>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</si>
  <si>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</si>
  <si>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</si>
  <si>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</si>
  <si>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</si>
  <si>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</si>
  <si>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</si>
  <si>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</si>
  <si>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</si>
  <si>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</si>
  <si>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</si>
  <si>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</si>
  <si>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</si>
  <si>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</si>
  <si>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</si>
  <si>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</si>
  <si>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</si>
  <si>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</si>
  <si>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</si>
  <si>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</si>
  <si>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</si>
  <si>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</si>
  <si>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</si>
  <si>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</si>
  <si>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</si>
  <si>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</si>
  <si>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</si>
  <si>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</si>
  <si>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</si>
  <si>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</si>
  <si>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</si>
  <si>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</si>
  <si>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</si>
  <si>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</si>
  <si>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</si>
  <si>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</si>
  <si>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</si>
  <si>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</si>
  <si>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</si>
  <si>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</si>
  <si>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</si>
  <si>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</si>
  <si>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</si>
  <si>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</si>
  <si>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</si>
  <si>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</si>
  <si>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</si>
  <si>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</si>
  <si>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</si>
  <si>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</si>
  <si>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</si>
  <si>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</si>
  <si>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</si>
  <si>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</si>
  <si>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</si>
  <si>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</si>
  <si>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</si>
  <si>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</si>
  <si>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</si>
  <si>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</si>
  <si>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</si>
  <si>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</si>
  <si>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</si>
  <si>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</si>
  <si>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</si>
  <si>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</si>
  <si>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</si>
  <si>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</si>
  <si>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</si>
  <si>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</si>
  <si>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</si>
  <si>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</si>
  <si>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</si>
  <si>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</si>
  <si>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</si>
  <si>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</si>
  <si>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</si>
  <si>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</si>
  <si>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</si>
  <si>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</si>
  <si>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</si>
  <si>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</si>
  <si>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</si>
  <si>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</si>
  <si>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</si>
  <si>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</si>
  <si>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</si>
  <si>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</si>
  <si>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</si>
  <si>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</si>
  <si>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</si>
  <si>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</si>
  <si>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</si>
  <si>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</si>
  <si>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</si>
  <si>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</si>
  <si>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</si>
  <si>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</si>
  <si>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</si>
  <si>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</si>
  <si>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</si>
  <si>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</si>
  <si>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</si>
  <si>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</si>
  <si>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</si>
  <si>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</si>
  <si>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</si>
  <si>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</si>
  <si>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</si>
  <si>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</si>
  <si>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</si>
  <si>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</si>
  <si>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</si>
  <si>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</si>
  <si>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</si>
  <si>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</si>
  <si>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</si>
  <si>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</si>
  <si>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</si>
  <si>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</si>
  <si>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</si>
  <si>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</si>
  <si>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</si>
  <si>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</si>
  <si>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</si>
  <si>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</si>
  <si>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</si>
  <si>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</si>
  <si>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</si>
  <si>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</si>
  <si>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</si>
  <si>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</si>
  <si>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</si>
  <si>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</si>
  <si>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</si>
  <si>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</si>
  <si>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</si>
  <si>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</si>
  <si>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</si>
  <si>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</si>
  <si>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</si>
  <si>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</si>
  <si>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</si>
  <si>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</si>
  <si>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</si>
  <si>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</si>
  <si>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</si>
  <si>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</si>
  <si>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</si>
  <si>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</si>
  <si>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</si>
  <si>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</si>
  <si>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</si>
  <si>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</si>
  <si>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</si>
  <si>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</si>
  <si>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</si>
  <si>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</si>
  <si>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</si>
  <si>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</si>
  <si>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</si>
  <si>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</si>
  <si>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</si>
  <si>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</si>
  <si>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</si>
  <si>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</si>
  <si>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</si>
  <si>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</si>
  <si>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</si>
  <si>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</si>
  <si>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</si>
  <si>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</si>
  <si>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</si>
  <si>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</si>
  <si>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</si>
  <si>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</si>
  <si>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</si>
  <si>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</si>
  <si>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</si>
  <si>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</si>
  <si>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</si>
  <si>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</si>
  <si>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</si>
  <si>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</si>
  <si>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</si>
  <si>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</si>
  <si>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</si>
  <si>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</si>
  <si>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</si>
  <si>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</si>
  <si>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</si>
  <si>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</si>
  <si>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</si>
  <si>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</si>
  <si>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</si>
  <si>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</si>
  <si>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</si>
  <si>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</si>
  <si>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</si>
  <si>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</si>
  <si>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</si>
  <si>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</si>
  <si>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</si>
  <si>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</si>
  <si>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</si>
  <si>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</si>
  <si>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</si>
  <si>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</si>
  <si>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</si>
  <si>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</si>
  <si>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</si>
  <si>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</si>
  <si>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</si>
  <si>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</si>
  <si>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</si>
  <si>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</si>
  <si>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</si>
  <si>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</si>
  <si>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</si>
  <si>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</si>
  <si>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</si>
  <si>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</si>
  <si>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</si>
  <si>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</si>
  <si>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</si>
  <si>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</si>
  <si>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</si>
  <si>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</si>
  <si>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</si>
  <si>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</si>
  <si>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</si>
  <si>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</si>
  <si>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</si>
  <si>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</si>
  <si>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</si>
  <si>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</si>
  <si>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</si>
  <si>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</si>
  <si>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</si>
  <si>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</si>
  <si>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</si>
  <si>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</si>
  <si>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</si>
  <si>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</si>
  <si>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</si>
  <si>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</si>
  <si>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</si>
  <si>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</si>
  <si>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</si>
  <si>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</si>
  <si>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</si>
  <si>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</si>
  <si>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</si>
  <si>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</si>
  <si>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</si>
  <si>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</si>
  <si>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</si>
  <si>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</si>
  <si>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</si>
  <si>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</si>
  <si>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</si>
  <si>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</si>
  <si>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</si>
  <si>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</si>
  <si>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</si>
  <si>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</si>
  <si>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</si>
  <si>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</si>
  <si>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</si>
  <si>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</si>
  <si>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</si>
  <si>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</si>
  <si>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</si>
  <si>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</si>
  <si>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</si>
  <si>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</si>
  <si>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</si>
  <si>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</si>
  <si>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</si>
  <si>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</si>
  <si>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</si>
  <si>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</si>
  <si>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</si>
  <si>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</si>
  <si>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</si>
  <si>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</si>
  <si>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</si>
  <si>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</si>
  <si>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</si>
  <si>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</si>
  <si>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</si>
  <si>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</si>
  <si>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</si>
  <si>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</si>
  <si>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</si>
  <si>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</si>
  <si>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</si>
  <si>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</si>
  <si>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</si>
  <si>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</si>
  <si>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</si>
  <si>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</si>
  <si>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</si>
  <si>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</si>
  <si>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</si>
  <si>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</si>
  <si>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</si>
  <si>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</si>
  <si>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</si>
  <si>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</si>
  <si>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</si>
  <si>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</si>
  <si>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</si>
  <si>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</si>
  <si>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</si>
  <si>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</si>
  <si>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</si>
  <si>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</si>
  <si>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</si>
  <si>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</si>
  <si>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</si>
  <si>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</si>
  <si>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</si>
  <si>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</si>
  <si>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</si>
  <si>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</si>
  <si>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</si>
  <si>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</si>
  <si>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</si>
  <si>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</si>
  <si>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</si>
  <si>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</si>
  <si>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</si>
  <si>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</si>
  <si>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</si>
  <si>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</si>
  <si>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</si>
  <si>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</si>
  <si>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</si>
  <si>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</si>
  <si>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</si>
  <si>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</si>
  <si>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</si>
  <si>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</si>
  <si>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</si>
  <si>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</si>
  <si>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</si>
  <si>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</si>
  <si>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</si>
  <si>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</si>
  <si>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</si>
  <si>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</si>
  <si>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</si>
  <si>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</si>
  <si>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</si>
  <si>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</si>
  <si>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</si>
  <si>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</si>
  <si>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</si>
  <si>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</si>
  <si>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</si>
  <si>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</si>
  <si>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</si>
  <si>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</si>
  <si>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</si>
  <si>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</si>
  <si>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</si>
  <si>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</si>
  <si>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</si>
  <si>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</si>
  <si>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</si>
  <si>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</si>
  <si>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</si>
  <si>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</si>
  <si>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</si>
  <si>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</si>
  <si>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</si>
  <si>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</si>
  <si>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</si>
  <si>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</si>
  <si>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</si>
  <si>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</si>
  <si>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</si>
  <si>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</si>
  <si>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</si>
  <si>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</si>
  <si>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</si>
  <si>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</si>
  <si>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</si>
  <si>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</si>
  <si>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</si>
  <si>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</si>
  <si>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</si>
  <si>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</si>
  <si>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</si>
  <si>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</si>
  <si>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</si>
  <si>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</si>
  <si>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</si>
  <si>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</si>
  <si>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</si>
  <si>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</si>
  <si>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</si>
  <si>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</si>
  <si>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</si>
  <si>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</si>
  <si>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</si>
  <si>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</si>
  <si>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</si>
  <si>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</si>
  <si>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</si>
  <si>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</si>
  <si>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</si>
  <si>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</si>
  <si>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</si>
  <si>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</si>
  <si>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</si>
  <si>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</si>
  <si>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</si>
  <si>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</si>
  <si>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</si>
  <si>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</si>
  <si>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</si>
  <si>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</si>
  <si>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</si>
  <si>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</si>
  <si>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</si>
  <si>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</si>
  <si>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</si>
  <si>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</si>
  <si>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</si>
  <si>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</si>
  <si>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</si>
  <si>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</si>
  <si>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</si>
  <si>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</si>
  <si>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</si>
  <si>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</si>
  <si>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</si>
  <si>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</si>
  <si>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</si>
  <si>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</si>
  <si>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</si>
  <si>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</si>
  <si>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</si>
  <si>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</si>
  <si>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</si>
  <si>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</si>
  <si>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</si>
  <si>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</si>
  <si>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</si>
  <si>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</si>
  <si>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</si>
  <si>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</si>
  <si>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</si>
  <si>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</si>
  <si>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</si>
  <si>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</si>
  <si>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</si>
  <si>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</si>
  <si>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</si>
  <si>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</si>
  <si>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</si>
  <si>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</si>
  <si>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</si>
  <si>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</si>
  <si>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</si>
  <si>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</si>
  <si>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</si>
  <si>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</si>
  <si>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</si>
  <si>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</si>
  <si>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</si>
  <si>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</si>
  <si>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</si>
  <si>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</si>
  <si>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</si>
  <si>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</si>
  <si>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</si>
  <si>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</si>
  <si>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</si>
  <si>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</si>
  <si>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</si>
  <si>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</si>
  <si>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</si>
  <si>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</si>
  <si>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</si>
  <si>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</si>
  <si>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</si>
  <si>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</si>
  <si>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</si>
  <si>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</si>
  <si>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</si>
  <si>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</si>
  <si>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</si>
  <si>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</si>
  <si>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</si>
  <si>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</si>
  <si>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</si>
  <si>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</si>
  <si>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</si>
  <si>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</si>
  <si>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</si>
  <si>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</si>
  <si>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</si>
  <si>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</si>
  <si>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</si>
  <si>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</si>
  <si>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</si>
  <si>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</si>
  <si>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</si>
  <si>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</si>
  <si>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</si>
  <si>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</si>
  <si>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</si>
  <si>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</si>
  <si>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</si>
  <si>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</si>
  <si>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</si>
  <si>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</si>
  <si>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</si>
  <si>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</si>
  <si>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</si>
  <si>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</si>
  <si>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</si>
  <si>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</si>
  <si>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</si>
  <si>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</si>
  <si>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</si>
  <si>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</si>
  <si>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</si>
  <si>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</si>
  <si>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</si>
  <si>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</si>
  <si>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</si>
  <si>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</si>
  <si>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</si>
  <si>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</si>
  <si>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</si>
  <si>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</si>
  <si>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</si>
  <si>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</si>
  <si>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</si>
  <si>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</si>
  <si>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</si>
  <si>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</si>
  <si>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</si>
  <si>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</si>
  <si>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</si>
  <si>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</si>
  <si>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</si>
  <si>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</si>
  <si>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</si>
  <si>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</si>
  <si>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</si>
  <si>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</si>
  <si>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</si>
  <si>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</si>
  <si>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</si>
  <si>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</si>
  <si>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</si>
  <si>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</si>
  <si>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</si>
  <si>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</si>
  <si>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</si>
  <si>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</si>
  <si>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</si>
  <si>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</si>
  <si>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</si>
  <si>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</si>
  <si>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</si>
  <si>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</si>
  <si>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</si>
  <si>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</si>
  <si>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</si>
  <si>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</si>
  <si>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</si>
  <si>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</si>
  <si>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</si>
  <si>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</si>
  <si>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</si>
  <si>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</si>
  <si>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</si>
  <si>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</si>
  <si>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</si>
  <si>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</si>
  <si>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</si>
  <si>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</si>
  <si>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</si>
  <si>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</si>
  <si>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</si>
  <si>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</si>
  <si>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</si>
  <si>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</si>
  <si>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</si>
  <si>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</si>
  <si>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</si>
  <si>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</si>
  <si>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</si>
  <si>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</si>
  <si>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</si>
  <si>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</si>
  <si>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</si>
  <si>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</si>
  <si>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</si>
  <si>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</si>
  <si>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</si>
  <si>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</si>
  <si>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</si>
  <si>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</si>
  <si>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</si>
  <si>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</si>
  <si>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</si>
  <si>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</si>
  <si>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</si>
  <si>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</si>
  <si>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</si>
  <si>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</si>
  <si>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</si>
  <si>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</si>
  <si>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</si>
  <si>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</si>
  <si>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</si>
  <si>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</si>
  <si>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</si>
  <si>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</si>
  <si>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</si>
  <si>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</si>
  <si>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</si>
  <si>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</si>
  <si>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</si>
  <si>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</si>
  <si>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</si>
  <si>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</si>
  <si>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</si>
  <si>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</si>
  <si>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</si>
  <si>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</si>
  <si>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</si>
  <si>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</si>
  <si>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</si>
  <si>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</si>
  <si>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</si>
  <si>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</si>
  <si>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</si>
  <si>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</si>
  <si>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</si>
  <si>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</si>
  <si>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</si>
  <si>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</si>
  <si>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</si>
  <si>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</si>
  <si>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</si>
  <si>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</si>
  <si>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</si>
  <si>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</si>
  <si>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</si>
  <si>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</si>
  <si>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</si>
  <si>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</si>
  <si>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</si>
  <si>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</si>
  <si>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</si>
  <si>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</si>
  <si>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</si>
  <si>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</si>
  <si>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</si>
  <si>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</si>
  <si>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</si>
  <si>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</si>
  <si>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</si>
  <si>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</si>
  <si>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</si>
  <si>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</si>
  <si>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</si>
  <si>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</si>
  <si>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</si>
  <si>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</si>
  <si>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</si>
  <si>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</si>
  <si>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</si>
  <si>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</si>
  <si>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</si>
  <si>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</si>
  <si>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</si>
  <si>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</si>
  <si>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</si>
  <si>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</si>
  <si>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</si>
  <si>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</si>
  <si>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</si>
  <si>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</si>
  <si>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</si>
  <si>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</si>
  <si>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</si>
  <si>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</si>
  <si>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</si>
  <si>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</si>
  <si>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</si>
  <si>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</si>
  <si>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</si>
  <si>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</si>
  <si>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</si>
  <si>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</si>
  <si>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</si>
  <si>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</si>
  <si>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</si>
  <si>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</si>
  <si>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</si>
  <si>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</si>
  <si>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</si>
  <si>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</si>
  <si>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</si>
  <si>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</si>
  <si>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</si>
  <si>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</si>
  <si>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</si>
  <si>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</si>
  <si>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</si>
  <si>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</si>
  <si>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</si>
  <si>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</si>
  <si>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</si>
  <si>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</si>
  <si>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</si>
  <si>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</si>
  <si>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</si>
  <si>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</si>
  <si>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</si>
  <si>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</si>
  <si>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</si>
  <si>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</si>
  <si>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</si>
  <si>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</si>
  <si>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</si>
  <si>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</si>
  <si>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</si>
  <si>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</si>
  <si>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</si>
  <si>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</si>
  <si>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</si>
  <si>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</si>
  <si>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</si>
  <si>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</si>
  <si>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</si>
  <si>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</si>
  <si>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</si>
  <si>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</si>
  <si>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</si>
  <si>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</si>
  <si>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</si>
  <si>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</si>
  <si>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</si>
  <si>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</si>
  <si>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</si>
  <si>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</si>
  <si>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</si>
  <si>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</si>
  <si>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</si>
  <si>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</si>
  <si>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</si>
  <si>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</si>
  <si>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</si>
  <si>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</si>
  <si>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</si>
  <si>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</si>
  <si>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</si>
  <si>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</si>
  <si>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</si>
  <si>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</si>
  <si>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</si>
  <si>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</si>
  <si>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</si>
  <si>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</si>
  <si>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</si>
  <si>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</si>
  <si>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</si>
  <si>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</si>
  <si>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</si>
  <si>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</si>
  <si>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</si>
  <si>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</si>
  <si>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</si>
  <si>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</si>
  <si>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</si>
  <si>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</si>
  <si>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</si>
  <si>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</si>
  <si>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</si>
  <si>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</si>
  <si>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</si>
  <si>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</si>
  <si>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</si>
  <si>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</si>
  <si>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</si>
  <si>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</si>
  <si>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</si>
  <si>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</si>
  <si>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</si>
  <si>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</si>
  <si>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</si>
  <si>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</si>
  <si>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</si>
  <si>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</si>
  <si>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</si>
  <si>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</si>
  <si>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</si>
  <si>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</si>
  <si>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</si>
  <si>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</si>
  <si>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</si>
  <si>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</si>
  <si>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</si>
  <si>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</si>
  <si>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</si>
  <si>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</si>
  <si>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</si>
  <si>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</si>
  <si>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</si>
  <si>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</si>
  <si>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</si>
  <si>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</si>
  <si>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</si>
  <si>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</si>
  <si>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</si>
  <si>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</si>
  <si>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</si>
  <si>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</si>
  <si>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</si>
  <si>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</si>
  <si>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</si>
  <si>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</si>
  <si>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</si>
  <si>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</si>
  <si>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</si>
  <si>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</si>
  <si>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</si>
  <si>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</si>
  <si>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</si>
  <si>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</si>
  <si>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</si>
  <si>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</si>
  <si>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</si>
  <si>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</si>
  <si>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</si>
  <si>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</si>
  <si>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</si>
  <si>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</si>
  <si>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</si>
  <si>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</si>
  <si>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</si>
  <si>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</si>
  <si>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</si>
  <si>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</si>
  <si>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</si>
  <si>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</si>
  <si>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</si>
  <si>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</si>
  <si>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</si>
  <si>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</si>
  <si>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</si>
  <si>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</si>
  <si>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</si>
  <si>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</si>
  <si>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</si>
  <si>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</si>
  <si>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</si>
  <si>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</si>
  <si>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</si>
  <si>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</si>
  <si>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</si>
  <si>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</si>
  <si>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</si>
  <si>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</si>
  <si>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</si>
  <si>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</si>
  <si>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</si>
  <si>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</si>
  <si>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</si>
  <si>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</si>
  <si>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</si>
  <si>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</si>
  <si>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</si>
  <si>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</si>
  <si>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</si>
  <si>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</si>
  <si>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</si>
  <si>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</si>
  <si>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</si>
  <si>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</si>
  <si>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</si>
  <si>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</si>
  <si>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</si>
  <si>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</si>
  <si>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</si>
  <si>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</si>
  <si>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</si>
  <si>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</si>
  <si>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</si>
  <si>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</si>
  <si>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</si>
  <si>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</si>
  <si>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</si>
  <si>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</si>
  <si>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</si>
  <si>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</si>
  <si>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</si>
  <si>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</si>
  <si>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</si>
  <si>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</si>
  <si>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</si>
  <si>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</si>
  <si>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</si>
  <si>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</si>
  <si>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</si>
  <si>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</si>
  <si>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</si>
  <si>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</si>
  <si>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</si>
  <si>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</si>
  <si>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</si>
  <si>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</si>
  <si>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</si>
  <si>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</si>
  <si>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</si>
  <si>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</si>
  <si>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</si>
  <si>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</si>
  <si>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</si>
  <si>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</si>
  <si>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</si>
  <si>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</si>
  <si>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</si>
  <si>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</si>
  <si>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</si>
  <si>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</si>
  <si>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</si>
  <si>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</si>
  <si>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</si>
  <si>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</si>
  <si>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</si>
  <si>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</si>
  <si>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</si>
  <si>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</si>
  <si>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</si>
  <si>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</si>
  <si>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</si>
  <si>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</si>
  <si>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</si>
  <si>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</si>
  <si>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</si>
  <si>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</si>
  <si>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</si>
  <si>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</si>
  <si>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</si>
  <si>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</si>
  <si>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</si>
  <si>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</si>
  <si>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</si>
  <si>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</si>
  <si>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</si>
  <si>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</si>
  <si>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</si>
  <si>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</si>
  <si>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</si>
  <si>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</si>
  <si>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</si>
  <si>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</si>
  <si>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</si>
  <si>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</si>
  <si>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</si>
  <si>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</si>
  <si>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</si>
  <si>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</si>
  <si>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</si>
  <si>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</si>
  <si>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</si>
  <si>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</si>
  <si>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</si>
  <si>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</si>
  <si>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</si>
  <si>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</si>
  <si>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</si>
  <si>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</si>
  <si>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</si>
  <si>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</si>
  <si>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</si>
  <si>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</si>
  <si>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</si>
  <si>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</si>
  <si>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</si>
  <si>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</si>
  <si>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</si>
  <si>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</si>
  <si>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</si>
  <si>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</si>
  <si>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</si>
  <si>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</si>
  <si>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</si>
  <si>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</si>
  <si>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</si>
  <si>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</si>
  <si>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</si>
  <si>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</si>
  <si>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</si>
  <si>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</si>
  <si>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</si>
  <si>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</si>
  <si>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</si>
  <si>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</si>
  <si>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</si>
  <si>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</si>
  <si>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</si>
  <si>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</si>
  <si>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</si>
  <si>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</si>
  <si>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</si>
  <si>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</si>
  <si>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</si>
  <si>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</si>
  <si>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</si>
  <si>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</si>
  <si>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</si>
  <si>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</si>
  <si>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</si>
  <si>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</si>
  <si>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</si>
  <si>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</si>
  <si>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</si>
  <si>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</si>
  <si>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</si>
  <si>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</si>
  <si>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</si>
  <si>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</si>
  <si>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</si>
  <si>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</si>
  <si>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</si>
  <si>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</si>
  <si>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</si>
  <si>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</si>
  <si>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</si>
  <si>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</si>
  <si>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</si>
  <si>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</si>
  <si>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</si>
  <si>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</si>
  <si>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</si>
  <si>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</si>
  <si>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</si>
  <si>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</si>
  <si>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</si>
  <si>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</si>
  <si>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</si>
  <si>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</si>
  <si>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</si>
  <si>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</si>
  <si>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</si>
  <si>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</si>
  <si>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</si>
  <si>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</si>
  <si>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</si>
  <si>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</si>
  <si>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</si>
  <si>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</si>
  <si>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</si>
  <si>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</si>
  <si>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</si>
  <si>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</si>
  <si>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</si>
  <si>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</si>
  <si>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</si>
  <si>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</si>
  <si>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</si>
  <si>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</si>
  <si>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</si>
  <si>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</si>
  <si>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</si>
  <si>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</si>
  <si>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</si>
  <si>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</si>
  <si>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</si>
  <si>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</si>
  <si>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</si>
  <si>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</si>
  <si>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</si>
  <si>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</si>
  <si>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</si>
  <si>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</si>
  <si>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</si>
  <si>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</si>
  <si>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</si>
  <si>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</si>
  <si>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</si>
  <si>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</si>
  <si>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</si>
  <si>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</si>
  <si>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</si>
  <si>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</si>
  <si>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</si>
  <si>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</si>
  <si>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</si>
  <si>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</si>
  <si>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</si>
  <si>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</si>
  <si>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</si>
  <si>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</si>
  <si>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</si>
  <si>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</si>
  <si>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</si>
  <si>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</si>
  <si>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</si>
  <si>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</si>
  <si>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</si>
  <si>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</si>
  <si>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</si>
  <si>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</si>
  <si>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</si>
  <si>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</si>
  <si>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</si>
  <si>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</si>
  <si>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</si>
  <si>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</si>
  <si>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</si>
  <si>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</si>
  <si>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</si>
  <si>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</si>
  <si>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</si>
  <si>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</si>
  <si>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</si>
  <si>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</si>
  <si>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</si>
  <si>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</si>
  <si>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</si>
  <si>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</si>
  <si>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</si>
  <si>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</si>
  <si>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</si>
  <si>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</si>
  <si>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</si>
  <si>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</si>
  <si>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</si>
  <si>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</si>
  <si>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</si>
  <si>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</si>
  <si>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</si>
  <si>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</si>
  <si>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</si>
  <si>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</si>
  <si>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</si>
  <si>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</si>
  <si>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</si>
  <si>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</si>
  <si>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</si>
  <si>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</si>
  <si>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</si>
  <si>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</si>
  <si>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</si>
  <si>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</si>
  <si>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</si>
  <si>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</si>
  <si>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</si>
  <si>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</si>
  <si>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</si>
  <si>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</si>
  <si>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</si>
  <si>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</si>
  <si>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</si>
  <si>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</si>
  <si>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</si>
  <si>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</si>
  <si>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</si>
  <si>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</si>
  <si>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</si>
  <si>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</si>
  <si>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</si>
  <si>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</si>
  <si>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</si>
  <si>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</si>
  <si>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</si>
  <si>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</si>
  <si>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</si>
  <si>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</si>
  <si>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</si>
  <si>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</si>
  <si>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</si>
  <si>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</si>
  <si>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</si>
  <si>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</si>
  <si>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</si>
  <si>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</si>
  <si>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</si>
  <si>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</si>
  <si>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</si>
  <si>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</si>
  <si>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</si>
  <si>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</si>
  <si>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</si>
  <si>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</si>
  <si>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</si>
  <si>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</si>
  <si>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</si>
  <si>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</si>
  <si>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</si>
  <si>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</si>
  <si>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</si>
  <si>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</si>
  <si>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</si>
  <si>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</si>
  <si>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</si>
  <si>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</si>
  <si>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</si>
  <si>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</si>
  <si>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</si>
  <si>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</si>
  <si>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</si>
  <si>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</si>
  <si>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</si>
  <si>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</si>
  <si>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</si>
  <si>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</si>
  <si>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</si>
  <si>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</si>
  <si>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</si>
  <si>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</si>
  <si>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</si>
  <si>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</si>
  <si>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</si>
  <si>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</si>
  <si>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</si>
  <si>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</si>
  <si>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</si>
  <si>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</si>
  <si>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</si>
  <si>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</si>
  <si>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</si>
  <si>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</si>
  <si>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</si>
  <si>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</si>
  <si>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</si>
  <si>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</si>
  <si>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</si>
  <si>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</si>
  <si>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</si>
  <si>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</si>
  <si>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</si>
  <si>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</si>
  <si>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</si>
  <si>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</si>
  <si>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</si>
  <si>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</si>
  <si>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</si>
  <si>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</si>
  <si>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</si>
  <si>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</si>
  <si>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</si>
  <si>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</si>
  <si>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</si>
  <si>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</si>
  <si>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</si>
  <si>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</si>
  <si>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</si>
  <si>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</si>
  <si>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</si>
  <si>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</si>
  <si>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</si>
  <si>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</si>
  <si>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</si>
  <si>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</si>
  <si>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</si>
  <si>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</si>
  <si>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</si>
  <si>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</si>
  <si>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</si>
  <si>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</si>
  <si>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</si>
  <si>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</si>
  <si>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</si>
  <si>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</si>
  <si>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</si>
  <si>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</si>
  <si>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</si>
  <si>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</si>
  <si>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</si>
  <si>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</si>
  <si>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</si>
  <si>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</si>
  <si>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</si>
  <si>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</si>
  <si>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</si>
  <si>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</si>
  <si>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</si>
  <si>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</si>
  <si>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</si>
  <si>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</si>
  <si>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</si>
  <si>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</si>
  <si>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</si>
  <si>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</si>
  <si>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</si>
  <si>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</si>
  <si>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</si>
  <si>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</si>
  <si>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</si>
  <si>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</si>
  <si>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</si>
  <si>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</si>
  <si>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</si>
  <si>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</si>
  <si>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</si>
  <si>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</si>
  <si>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</si>
  <si>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</si>
  <si>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</si>
  <si>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</si>
  <si>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</si>
  <si>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</si>
  <si>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</si>
  <si>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</si>
  <si>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</si>
  <si>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</si>
  <si>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</si>
  <si>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</si>
  <si>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</si>
  <si>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</si>
  <si>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</si>
  <si>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</si>
  <si>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</si>
  <si>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</si>
  <si>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</si>
  <si>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</si>
  <si>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</si>
  <si>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</si>
  <si>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</si>
  <si>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</si>
  <si>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</si>
  <si>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</si>
  <si>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</si>
  <si>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</si>
  <si>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</si>
  <si>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</si>
  <si>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</si>
  <si>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</si>
  <si>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</si>
  <si>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</si>
  <si>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</si>
  <si>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</si>
  <si>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</si>
  <si>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</si>
  <si>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</si>
  <si>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</si>
  <si>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</si>
  <si>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</si>
  <si>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</si>
  <si>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</si>
  <si>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</si>
  <si>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</si>
  <si>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</si>
  <si>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</si>
  <si>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</si>
  <si>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</si>
  <si>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</si>
  <si>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</si>
  <si>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</si>
  <si>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</si>
  <si>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</si>
  <si>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</si>
  <si>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</si>
  <si>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</si>
  <si>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</si>
  <si>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</si>
  <si>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</si>
  <si>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</si>
  <si>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</si>
  <si>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</si>
  <si>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</si>
  <si>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</si>
  <si>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</si>
  <si>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</si>
  <si>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</si>
  <si>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</si>
  <si>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</si>
  <si>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</si>
  <si>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</si>
  <si>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</si>
  <si>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</si>
  <si>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</si>
  <si>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</si>
  <si>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</si>
  <si>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</si>
  <si>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</si>
  <si>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</si>
  <si>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</si>
  <si>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</si>
  <si>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</si>
  <si>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</si>
  <si>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</si>
  <si>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</si>
  <si>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</si>
  <si>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</si>
  <si>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</si>
  <si>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</si>
  <si>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</si>
  <si>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</si>
  <si>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</si>
  <si>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</si>
  <si>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</si>
  <si>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</si>
  <si>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</si>
  <si>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</si>
  <si>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</si>
  <si>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</si>
  <si>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</si>
  <si>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</si>
  <si>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</si>
  <si>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</si>
  <si>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</si>
  <si>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</si>
  <si>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</si>
  <si>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</si>
  <si>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</si>
  <si>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</si>
  <si>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</si>
  <si>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</si>
  <si>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</si>
  <si>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</si>
  <si>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</si>
  <si>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</si>
  <si>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</si>
  <si>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</si>
  <si>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</si>
  <si>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</si>
  <si>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</si>
  <si>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</si>
  <si>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</si>
  <si>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</si>
  <si>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</si>
  <si>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</si>
  <si>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</si>
  <si>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</si>
  <si>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</si>
  <si>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</si>
  <si>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</si>
  <si>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</si>
  <si>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</si>
  <si>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</si>
  <si>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</si>
  <si>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</si>
  <si>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</si>
  <si>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</si>
  <si>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</si>
  <si>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</si>
  <si>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</si>
  <si>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</si>
  <si>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</si>
  <si>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</si>
  <si>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</si>
  <si>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</si>
  <si>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</si>
  <si>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</si>
  <si>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</si>
  <si>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</si>
  <si>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</si>
  <si>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</si>
  <si>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</si>
  <si>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</si>
  <si>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</si>
  <si>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</si>
  <si>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</si>
  <si>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</si>
  <si>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</si>
  <si>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</si>
  <si>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</si>
  <si>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</si>
  <si>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</si>
  <si>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</si>
  <si>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</si>
  <si>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</si>
  <si>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</si>
  <si>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</si>
  <si>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</si>
  <si>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</si>
  <si>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</si>
  <si>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</si>
  <si>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</si>
  <si>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</si>
  <si>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</si>
  <si>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</si>
  <si>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</si>
  <si>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</si>
  <si>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</si>
  <si>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</si>
  <si>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</si>
  <si>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</si>
  <si>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</si>
  <si>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</si>
  <si>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</si>
  <si>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</si>
  <si>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</si>
  <si>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</si>
  <si>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</si>
  <si>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</si>
  <si>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</si>
  <si>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</si>
  <si>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</si>
  <si>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</si>
  <si>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</si>
  <si>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</si>
  <si>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</si>
  <si>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</si>
  <si>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</si>
  <si>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</si>
  <si>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</si>
  <si>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</si>
  <si>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</si>
  <si>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</si>
  <si>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</si>
  <si>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</si>
  <si>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</si>
  <si>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</si>
  <si>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</si>
  <si>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</si>
  <si>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</si>
  <si>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</si>
  <si>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</si>
  <si>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</si>
  <si>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</si>
  <si>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</si>
  <si>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</si>
  <si>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</si>
  <si>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</si>
  <si>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</si>
  <si>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</si>
  <si>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</si>
  <si>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</si>
  <si>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</si>
  <si>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</si>
  <si>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</si>
  <si>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</si>
  <si>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</si>
  <si>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</si>
  <si>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</si>
  <si>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</si>
  <si>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</si>
  <si>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</si>
  <si>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</si>
  <si>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</si>
  <si>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</si>
  <si>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</si>
  <si>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</si>
  <si>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</si>
  <si>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</si>
  <si>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</si>
  <si>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</si>
  <si>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</si>
  <si>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</si>
  <si>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</si>
  <si>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</si>
  <si>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</si>
  <si>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</si>
  <si>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</si>
  <si>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</si>
  <si>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</si>
  <si>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</si>
  <si>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</si>
  <si>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</si>
  <si>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</si>
  <si>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</si>
  <si>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</si>
  <si>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</si>
  <si>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</si>
  <si>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</si>
  <si>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</si>
  <si>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</si>
  <si>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</si>
  <si>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</si>
  <si>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</si>
  <si>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</si>
  <si>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</si>
  <si>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</si>
  <si>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</si>
  <si>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</si>
  <si>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</si>
  <si>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</si>
  <si>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</si>
  <si>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</si>
  <si>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</si>
  <si>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</si>
  <si>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</si>
  <si>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</si>
  <si>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</si>
  <si>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</si>
  <si>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</si>
  <si>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</si>
  <si>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</si>
  <si>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</si>
  <si>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</si>
  <si>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</si>
  <si>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</si>
  <si>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</si>
  <si>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</si>
  <si>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</si>
  <si>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</si>
  <si>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</si>
  <si>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</si>
  <si>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</si>
  <si>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</si>
  <si>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</si>
  <si>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</si>
  <si>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</si>
  <si>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</si>
  <si>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</si>
  <si>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</si>
  <si>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</si>
  <si>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</si>
  <si>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</si>
  <si>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</si>
  <si>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</si>
  <si>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</si>
  <si>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</si>
  <si>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</si>
  <si>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</si>
  <si>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</si>
  <si>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</si>
  <si>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</si>
  <si>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</si>
  <si>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</si>
  <si>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</si>
  <si>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</si>
  <si>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</si>
  <si>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</si>
  <si>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</si>
  <si>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</si>
  <si>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</si>
  <si>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</si>
  <si>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</si>
  <si>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</si>
  <si>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</si>
  <si>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</si>
  <si>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</si>
  <si>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</si>
  <si>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</si>
  <si>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</si>
  <si>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</si>
  <si>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</si>
  <si>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</si>
  <si>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</si>
  <si>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</si>
  <si>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</si>
  <si>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</si>
  <si>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</si>
  <si>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</si>
  <si>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</si>
  <si>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</si>
  <si>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</si>
  <si>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</si>
  <si>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</si>
  <si>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</si>
  <si>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</si>
  <si>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</si>
  <si>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</si>
  <si>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</si>
  <si>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</si>
  <si>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</si>
  <si>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</si>
  <si>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</si>
  <si>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</si>
  <si>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</si>
  <si>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</si>
  <si>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</si>
  <si>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</si>
  <si>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</si>
  <si>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</si>
  <si>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</si>
  <si>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</si>
  <si>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</si>
  <si>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</si>
  <si>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</si>
  <si>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</si>
  <si>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</si>
  <si>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</si>
  <si>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</si>
  <si>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</si>
  <si>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</si>
  <si>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</si>
  <si>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</si>
  <si>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</si>
  <si>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</si>
  <si>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</si>
  <si>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</si>
  <si>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</si>
  <si>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</si>
  <si>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</si>
  <si>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</si>
  <si>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</si>
  <si>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</si>
  <si>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</si>
  <si>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</si>
  <si>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</si>
  <si>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</si>
  <si>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</si>
  <si>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</si>
  <si>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</si>
  <si>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</si>
  <si>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</si>
  <si>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</si>
  <si>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</si>
  <si>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</si>
  <si>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</si>
  <si>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</si>
  <si>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</si>
  <si>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</si>
  <si>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</si>
  <si>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</si>
  <si>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</si>
  <si>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</si>
  <si>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</si>
  <si>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</si>
  <si>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</si>
  <si>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</si>
  <si>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</si>
  <si>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</si>
  <si>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</si>
  <si>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</si>
  <si>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</si>
  <si>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</si>
  <si>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</si>
  <si>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</si>
  <si>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</si>
  <si>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</si>
  <si>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</si>
  <si>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</si>
  <si>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</si>
  <si>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</si>
  <si>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</si>
  <si>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</si>
  <si>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</si>
  <si>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</si>
  <si>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</si>
  <si>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</si>
  <si>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</si>
  <si>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</si>
  <si>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</si>
  <si>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</si>
  <si>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</si>
  <si>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</si>
  <si>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</si>
  <si>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</si>
  <si>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</si>
  <si>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</si>
  <si>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</si>
  <si>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</si>
  <si>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</si>
  <si>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</si>
  <si>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</si>
  <si>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</si>
  <si>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</si>
  <si>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</si>
  <si>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</si>
  <si>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</si>
  <si>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</si>
  <si>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</si>
  <si>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</si>
  <si>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</si>
  <si>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</si>
  <si>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</si>
  <si>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</si>
  <si>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</si>
  <si>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</si>
  <si>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</si>
  <si>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</si>
  <si>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</si>
  <si>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</si>
  <si>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</si>
  <si>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</si>
  <si>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</si>
  <si>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</si>
  <si>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</si>
  <si>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</si>
  <si>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</si>
  <si>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</si>
  <si>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</si>
  <si>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</si>
  <si>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</si>
  <si>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</si>
  <si>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</si>
  <si>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</si>
  <si>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</si>
  <si>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</si>
  <si>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</si>
  <si>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</si>
  <si>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</si>
  <si>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</si>
  <si>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</si>
  <si>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</si>
  <si>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</si>
  <si>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</si>
  <si>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</si>
  <si>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</si>
  <si>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</si>
  <si>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</si>
  <si>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</si>
  <si>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</si>
  <si>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</si>
  <si>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</si>
  <si>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</si>
  <si>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</si>
  <si>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</si>
  <si>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</si>
  <si>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</si>
  <si>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</si>
  <si>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</si>
  <si>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</si>
  <si>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</si>
  <si>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</si>
  <si>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</si>
  <si>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</si>
  <si>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</si>
  <si>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</si>
  <si>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</si>
  <si>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</si>
  <si>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</si>
  <si>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</si>
  <si>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</si>
  <si>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</si>
  <si>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</si>
  <si>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</si>
  <si>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</si>
  <si>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</si>
  <si>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</si>
  <si>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</si>
  <si>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</si>
  <si>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</si>
  <si>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</si>
  <si>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</si>
  <si>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</si>
  <si>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</si>
  <si>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</si>
  <si>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</si>
  <si>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</si>
  <si>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</si>
  <si>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</si>
  <si>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</si>
  <si>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</si>
  <si>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</si>
  <si>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</si>
  <si>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</si>
  <si>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</si>
  <si>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</si>
  <si>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</si>
  <si>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</si>
  <si>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</si>
  <si>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</si>
  <si>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</si>
  <si>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</si>
  <si>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</si>
  <si>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</si>
  <si>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</si>
  <si>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</si>
  <si>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</si>
  <si>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</si>
  <si>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</si>
  <si>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</si>
  <si>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</si>
  <si>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</si>
  <si>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</si>
  <si>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</si>
  <si>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</si>
  <si>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</si>
  <si>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</si>
  <si>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</si>
  <si>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</si>
  <si>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</si>
  <si>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</si>
  <si>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</si>
  <si>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</si>
  <si>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</si>
  <si>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</si>
  <si>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</si>
  <si>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</si>
  <si>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</si>
  <si>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</si>
  <si>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</si>
  <si>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</si>
  <si>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</si>
  <si>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</si>
  <si>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</si>
  <si>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</si>
  <si>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</si>
  <si>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</si>
  <si>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</si>
  <si>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</si>
  <si>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</si>
  <si>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</si>
  <si>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</si>
  <si>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</si>
  <si>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</si>
  <si>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</si>
  <si>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</si>
  <si>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</si>
  <si>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</si>
  <si>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</si>
  <si>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</si>
  <si>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</si>
  <si>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</si>
  <si>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</si>
  <si>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</si>
  <si>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</si>
  <si>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</si>
  <si>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</si>
  <si>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</si>
  <si>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</si>
  <si>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</si>
  <si>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</si>
  <si>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</si>
  <si>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</si>
  <si>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</si>
  <si>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</si>
  <si>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</si>
  <si>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</si>
  <si>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</si>
  <si>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</si>
  <si>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</si>
  <si>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</si>
  <si>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</si>
  <si>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</si>
  <si>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</si>
  <si>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</si>
  <si>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</si>
  <si>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</si>
  <si>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</si>
  <si>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</si>
  <si>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</si>
  <si>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</si>
  <si>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</si>
  <si>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</si>
  <si>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</si>
  <si>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</si>
  <si>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</si>
  <si>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</si>
  <si>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</si>
  <si>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</si>
  <si>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</si>
  <si>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</si>
  <si>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</si>
  <si>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</si>
  <si>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</si>
  <si>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</si>
  <si>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</si>
  <si>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</si>
  <si>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</si>
  <si>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</si>
  <si>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</si>
  <si>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</si>
  <si>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</si>
  <si>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</si>
  <si>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</si>
  <si>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</si>
  <si>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</si>
  <si>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</si>
  <si>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</si>
  <si>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</si>
  <si>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</si>
  <si>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</si>
  <si>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</si>
  <si>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</si>
  <si>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</si>
  <si>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</si>
  <si>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</si>
  <si>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</si>
  <si>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</si>
  <si>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</si>
  <si>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</si>
  <si>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</si>
  <si>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</si>
  <si>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</si>
  <si>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</si>
  <si>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</si>
  <si>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</si>
  <si>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</si>
  <si>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</si>
  <si>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</si>
  <si>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</si>
  <si>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</si>
  <si>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</si>
  <si>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</si>
  <si>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</si>
  <si>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</si>
  <si>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</si>
  <si>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</si>
  <si>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</si>
  <si>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</si>
  <si>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</si>
  <si>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</si>
  <si>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</si>
  <si>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</si>
  <si>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</si>
  <si>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</si>
  <si>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</si>
  <si>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</si>
  <si>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</si>
  <si>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</si>
  <si>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</si>
  <si>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</si>
  <si>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</si>
  <si>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</si>
  <si>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</si>
  <si>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</si>
  <si>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</si>
  <si>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</si>
  <si>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</si>
  <si>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</si>
  <si>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</si>
  <si>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</si>
  <si>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</si>
  <si>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</si>
  <si>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</si>
  <si>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</si>
  <si>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</si>
  <si>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</si>
  <si>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</si>
  <si>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</si>
  <si>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</si>
  <si>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</si>
  <si>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</si>
  <si>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</si>
  <si>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</si>
  <si>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</si>
  <si>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</si>
  <si>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</si>
  <si>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</si>
  <si>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</si>
  <si>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</si>
  <si>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</si>
  <si>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</si>
  <si>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</si>
  <si>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</si>
  <si>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</si>
  <si>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</si>
  <si>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</si>
  <si>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</si>
  <si>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</si>
  <si>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</si>
  <si>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</si>
  <si>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</si>
  <si>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</si>
  <si>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</si>
  <si>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</si>
  <si>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</si>
  <si>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</si>
  <si>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</si>
  <si>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</si>
  <si>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</si>
  <si>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</si>
  <si>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</si>
  <si>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</si>
  <si>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</si>
  <si>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</si>
  <si>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</si>
  <si>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</si>
  <si>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</si>
  <si>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</si>
  <si>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</si>
  <si>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</si>
  <si>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</si>
  <si>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</si>
  <si>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</si>
  <si>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</si>
  <si>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</si>
  <si>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</si>
  <si>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</si>
  <si>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</si>
  <si>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</si>
  <si>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</si>
  <si>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</si>
  <si>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</si>
  <si>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</si>
  <si>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</si>
  <si>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</si>
  <si>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</si>
  <si>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</si>
  <si>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</si>
  <si>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</si>
  <si>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</si>
  <si>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</si>
  <si>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</si>
  <si>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</si>
  <si>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</si>
  <si>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</si>
  <si>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</si>
  <si>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</si>
  <si>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</si>
  <si>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</si>
  <si>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</si>
  <si>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</si>
  <si>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</si>
  <si>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</si>
  <si>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</si>
  <si>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</si>
  <si>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</si>
  <si>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</si>
  <si>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</si>
  <si>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</si>
  <si>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</si>
  <si>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</si>
  <si>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</si>
  <si>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</si>
  <si>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</si>
  <si>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</si>
  <si>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</si>
  <si>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</si>
  <si>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</si>
  <si>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</si>
  <si>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</si>
  <si>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</si>
  <si>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</si>
  <si>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</si>
  <si>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</si>
  <si>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</si>
  <si>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</si>
  <si>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</si>
  <si>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</si>
  <si>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</si>
  <si>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</si>
  <si>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</si>
  <si>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</si>
  <si>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</si>
  <si>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</si>
  <si>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</si>
  <si>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</si>
  <si>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</si>
  <si>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</si>
  <si>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</si>
  <si>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</si>
  <si>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</si>
  <si>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</si>
  <si>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</si>
  <si>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</si>
  <si>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</si>
  <si>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</si>
  <si>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</si>
  <si>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</si>
  <si>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</si>
  <si>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</si>
  <si>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</si>
  <si>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</si>
  <si>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</si>
  <si>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</si>
  <si>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</si>
  <si>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</si>
  <si>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</si>
  <si>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</si>
  <si>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</si>
  <si>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</si>
  <si>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</si>
  <si>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</si>
  <si>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</si>
  <si>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</si>
  <si>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</si>
  <si>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</si>
  <si>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</si>
  <si>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</si>
  <si>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</si>
  <si>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</si>
  <si>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</si>
  <si>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</si>
  <si>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</si>
  <si>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</si>
  <si>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</si>
  <si>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</si>
  <si>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</si>
  <si>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</si>
  <si>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</si>
  <si>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</si>
  <si>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</si>
  <si>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</si>
  <si>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</si>
  <si>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</si>
  <si>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</si>
  <si>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</si>
  <si>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</si>
  <si>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</si>
  <si>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</si>
  <si>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</si>
  <si>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</si>
  <si>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</si>
  <si>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</si>
  <si>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</si>
  <si>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</si>
  <si>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</si>
  <si>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</si>
  <si>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</si>
  <si>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</si>
  <si>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</si>
  <si>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</si>
  <si>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</si>
  <si>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</si>
  <si>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</si>
  <si>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</si>
  <si>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</si>
  <si>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</si>
  <si>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</si>
  <si>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</si>
  <si>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</si>
  <si>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</si>
  <si>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</si>
  <si>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</si>
  <si>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</si>
  <si>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</si>
  <si>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</si>
  <si>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</si>
  <si>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</si>
  <si>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</si>
  <si>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</si>
  <si>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</si>
  <si>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</si>
  <si>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</si>
  <si>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</si>
  <si>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</si>
  <si>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</si>
  <si>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</si>
  <si>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</si>
  <si>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</si>
  <si>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</si>
  <si>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</si>
  <si>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</si>
  <si>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</si>
  <si>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</si>
  <si>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</si>
  <si>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</si>
  <si>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</si>
  <si>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</si>
  <si>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</si>
  <si>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</si>
  <si>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</si>
  <si>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</si>
  <si>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</si>
  <si>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</si>
  <si>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</si>
  <si>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</si>
  <si>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</si>
  <si>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</si>
  <si>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</si>
  <si>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</si>
  <si>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</si>
  <si>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</si>
  <si>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</si>
  <si>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</si>
  <si>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</si>
  <si>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</si>
  <si>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</si>
  <si>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</si>
  <si>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</si>
  <si>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</si>
  <si>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</si>
  <si>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</si>
  <si>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</si>
  <si>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</si>
  <si>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</si>
  <si>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</si>
  <si>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</si>
  <si>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</si>
  <si>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</si>
  <si>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</si>
  <si>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</si>
  <si>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</si>
  <si>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</si>
  <si>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</si>
  <si>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</si>
  <si>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</si>
  <si>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</si>
  <si>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</si>
  <si>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</si>
  <si>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</si>
  <si>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</si>
  <si>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</si>
  <si>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</si>
  <si>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</si>
  <si>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</si>
  <si>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</si>
  <si>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</si>
  <si>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</si>
  <si>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</si>
  <si>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</si>
  <si>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</si>
  <si>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</si>
  <si>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</si>
  <si>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</si>
  <si>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</si>
  <si>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</si>
  <si>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</si>
  <si>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</si>
  <si>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</si>
  <si>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</si>
  <si>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</si>
  <si>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</si>
  <si>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</si>
  <si>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</si>
  <si>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</si>
  <si>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</si>
  <si>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</si>
  <si>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</si>
  <si>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</si>
  <si>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</si>
  <si>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</si>
  <si>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</si>
  <si>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</si>
  <si>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</si>
  <si>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</si>
  <si>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</si>
  <si>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</si>
  <si>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</si>
  <si>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</si>
  <si>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</si>
  <si>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</si>
  <si>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</si>
  <si>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</si>
  <si>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</si>
  <si>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</si>
  <si>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</si>
  <si>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</si>
  <si>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</si>
  <si>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</si>
  <si>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</si>
  <si>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</si>
  <si>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</si>
  <si>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</si>
  <si>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</si>
  <si>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</si>
  <si>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</si>
  <si>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</si>
  <si>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</si>
  <si>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</si>
  <si>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</si>
  <si>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</si>
  <si>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</si>
  <si>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</si>
  <si>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</si>
  <si>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</si>
  <si>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</si>
  <si>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</si>
  <si>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</si>
  <si>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</si>
  <si>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</si>
  <si>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</si>
  <si>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</si>
  <si>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</si>
  <si>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</si>
  <si>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</si>
  <si>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</si>
  <si>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</si>
  <si>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</si>
  <si>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</si>
  <si>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</si>
  <si>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</si>
  <si>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</si>
  <si>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</si>
  <si>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</si>
  <si>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</si>
  <si>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</si>
  <si>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</si>
  <si>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</si>
  <si>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</si>
  <si>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</si>
  <si>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</si>
  <si>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</si>
  <si>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</si>
  <si>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</si>
  <si>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</si>
  <si>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</si>
  <si>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</si>
  <si>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</si>
  <si>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</si>
  <si>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</si>
  <si>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</si>
  <si>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</si>
  <si>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</si>
  <si>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</si>
  <si>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</si>
  <si>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</si>
  <si>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</si>
  <si>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</si>
  <si>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</si>
  <si>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</si>
  <si>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</si>
  <si>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</si>
  <si>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</si>
  <si>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</si>
  <si>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</si>
  <si>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</si>
  <si>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</si>
  <si>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</si>
  <si>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</si>
  <si>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</si>
  <si>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</si>
  <si>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</si>
  <si>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</si>
  <si>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</si>
  <si>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</si>
  <si>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</si>
  <si>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</si>
  <si>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</si>
  <si>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</si>
  <si>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</si>
  <si>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</si>
  <si>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</si>
  <si>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</si>
  <si>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</si>
  <si>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</si>
  <si>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</si>
  <si>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</si>
  <si>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</si>
  <si>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</si>
  <si>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</si>
  <si>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</si>
  <si>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</si>
  <si>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</si>
  <si>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</si>
  <si>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</si>
  <si>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</si>
  <si>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</si>
  <si>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</si>
  <si>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</si>
  <si>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</si>
  <si>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</si>
  <si>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</si>
  <si>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</si>
  <si>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</si>
  <si>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</si>
  <si>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</si>
  <si>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</si>
  <si>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</si>
  <si>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</si>
  <si>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</si>
  <si>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</si>
  <si>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</si>
  <si>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</si>
  <si>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</si>
  <si>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</si>
  <si>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</si>
  <si>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</si>
  <si>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</si>
  <si>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</si>
  <si>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</si>
  <si>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</si>
  <si>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</si>
  <si>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</si>
  <si>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</si>
  <si>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</si>
  <si>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</si>
  <si>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</si>
  <si>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</si>
  <si>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</si>
  <si>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</si>
  <si>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</si>
  <si>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</si>
  <si>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</si>
  <si>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</si>
  <si>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</si>
  <si>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</si>
  <si>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</si>
  <si>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</si>
  <si>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</si>
  <si>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</si>
  <si>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</si>
  <si>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</si>
  <si>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</si>
  <si>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</si>
  <si>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</si>
  <si>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</si>
  <si>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</si>
  <si>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</si>
  <si>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</si>
  <si>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</si>
  <si>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</si>
  <si>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</si>
  <si>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</si>
  <si>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</si>
  <si>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</si>
  <si>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</si>
  <si>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</si>
  <si>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</si>
  <si>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</si>
  <si>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</si>
  <si>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</si>
  <si>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</si>
  <si>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</si>
  <si>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</si>
  <si>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</si>
  <si>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</si>
  <si>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</si>
  <si>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</si>
  <si>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</si>
  <si>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</si>
  <si>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</si>
  <si>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</si>
  <si>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</si>
  <si>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</si>
  <si>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</si>
  <si>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</si>
  <si>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</si>
  <si>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</si>
  <si>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</si>
  <si>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</si>
  <si>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</si>
  <si>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</si>
  <si>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</si>
  <si>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</si>
  <si>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</si>
  <si>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</si>
  <si>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</si>
  <si>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</si>
  <si>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</si>
  <si>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</si>
  <si>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</si>
  <si>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</si>
  <si>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</si>
  <si>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</si>
  <si>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</si>
  <si>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</si>
  <si>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</si>
  <si>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</si>
  <si>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</si>
  <si>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</si>
  <si>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</si>
  <si>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</si>
  <si>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</si>
  <si>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</si>
  <si>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</si>
  <si>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</si>
  <si>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</si>
  <si>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</si>
  <si>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</si>
  <si>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</si>
  <si>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</si>
  <si>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</si>
  <si>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</si>
  <si>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</si>
  <si>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</si>
  <si>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</si>
  <si>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</si>
  <si>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</si>
  <si>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</si>
  <si>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</si>
  <si>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</si>
  <si>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</si>
  <si>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</si>
  <si>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</si>
  <si>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</si>
  <si>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</si>
  <si>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</si>
  <si>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</si>
  <si>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</si>
  <si>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</si>
  <si>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</si>
  <si>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</si>
  <si>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</si>
  <si>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</si>
  <si>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</si>
  <si>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</si>
  <si>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</si>
  <si>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</si>
  <si>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</si>
  <si>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</si>
  <si>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</si>
  <si>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</si>
  <si>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</si>
  <si>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</si>
  <si>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</si>
  <si>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</si>
  <si>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</si>
  <si>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</si>
  <si>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</si>
  <si>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</si>
  <si>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</si>
  <si>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</si>
  <si>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</si>
  <si>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</si>
  <si>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</si>
  <si>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</si>
  <si>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</si>
  <si>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</si>
  <si>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</si>
  <si>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</si>
  <si>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</si>
  <si>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</si>
  <si>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</si>
  <si>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</si>
  <si>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</si>
  <si>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</si>
  <si>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</si>
  <si>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</si>
  <si>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</si>
  <si>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</si>
  <si>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</si>
  <si>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</si>
  <si>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</si>
  <si>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</si>
  <si>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</si>
  <si>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</si>
  <si>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</si>
  <si>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</si>
  <si>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</si>
  <si>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</si>
  <si>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</si>
  <si>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</si>
  <si>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</si>
  <si>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</si>
  <si>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</si>
  <si>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</si>
  <si>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</si>
  <si>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</si>
  <si>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</si>
  <si>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</si>
  <si>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</si>
  <si>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</si>
  <si>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</si>
  <si>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</si>
  <si>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</si>
  <si>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</si>
  <si>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</si>
  <si>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</si>
  <si>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</si>
  <si>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</si>
  <si>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</si>
  <si>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</si>
  <si>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</si>
  <si>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</si>
  <si>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</si>
  <si>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</si>
  <si>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</si>
  <si>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</si>
  <si>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</si>
  <si>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</si>
  <si>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</si>
  <si>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</si>
  <si>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</si>
  <si>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</si>
  <si>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</si>
  <si>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</si>
  <si>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</si>
  <si>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</si>
  <si>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</si>
  <si>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</si>
  <si>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</si>
  <si>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</si>
  <si>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</si>
  <si>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</si>
  <si>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</si>
  <si>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</si>
  <si>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</si>
  <si>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</si>
  <si>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</si>
  <si>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</si>
  <si>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</si>
  <si>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</si>
  <si>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</si>
  <si>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</si>
  <si>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</si>
  <si>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</si>
  <si>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</si>
  <si>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</si>
  <si>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</si>
  <si>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</si>
  <si>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</si>
  <si>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</si>
  <si>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</si>
  <si>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</si>
  <si>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</si>
  <si>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</si>
  <si>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</si>
  <si>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</si>
  <si>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</si>
  <si>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</si>
  <si>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</si>
  <si>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</si>
  <si>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</si>
  <si>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</si>
  <si>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</si>
  <si>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</si>
  <si>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</si>
  <si>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</si>
  <si>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</si>
  <si>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</si>
  <si>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</si>
  <si>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</si>
  <si>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</si>
  <si>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</si>
  <si>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</si>
  <si>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</si>
  <si>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</si>
  <si>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</si>
  <si>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</si>
  <si>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</si>
  <si>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</si>
  <si>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</si>
  <si>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</si>
  <si>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</si>
  <si>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</si>
  <si>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</si>
  <si>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</si>
  <si>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</si>
  <si>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</si>
  <si>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</si>
  <si>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</si>
  <si>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</si>
  <si>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</si>
  <si>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</si>
  <si>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</si>
  <si>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</si>
  <si>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</si>
  <si>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</si>
  <si>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</si>
  <si>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</si>
  <si>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</si>
  <si>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</si>
  <si>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</si>
  <si>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</si>
  <si>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</si>
  <si>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</si>
  <si>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</si>
  <si>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</si>
  <si>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</si>
  <si>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</si>
  <si>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</si>
  <si>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</si>
  <si>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</si>
  <si>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</si>
  <si>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</si>
  <si>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</si>
  <si>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</si>
  <si>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</si>
  <si>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</si>
  <si>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</si>
  <si>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</si>
  <si>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</si>
  <si>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</si>
  <si>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</si>
  <si>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</si>
  <si>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</si>
  <si>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</si>
  <si>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</si>
  <si>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</si>
  <si>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</si>
  <si>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</si>
  <si>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</si>
  <si>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</si>
  <si>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</si>
  <si>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</si>
  <si>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</si>
  <si>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</si>
  <si>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</si>
  <si>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</si>
  <si>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</si>
  <si>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</si>
  <si>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</si>
  <si>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</si>
  <si>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</si>
  <si>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</si>
  <si>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</si>
  <si>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</si>
  <si>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</si>
  <si>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</si>
  <si>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</si>
  <si>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</si>
  <si>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</si>
  <si>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</si>
  <si>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</si>
  <si>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</si>
  <si>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</si>
  <si>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</si>
  <si>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</si>
  <si>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</si>
  <si>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</si>
  <si>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</si>
  <si>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</si>
  <si>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</si>
  <si>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</si>
  <si>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</si>
  <si>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</si>
  <si>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</si>
  <si>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</si>
  <si>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</si>
  <si>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</si>
  <si>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</si>
  <si>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</si>
  <si>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</si>
  <si>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</si>
  <si>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</si>
  <si>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</si>
  <si>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</si>
  <si>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</si>
  <si>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</si>
  <si>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</si>
  <si>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</si>
  <si>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</si>
  <si>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</si>
  <si>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</si>
  <si>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</si>
  <si>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</si>
  <si>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</si>
  <si>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</si>
  <si>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</si>
  <si>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</si>
  <si>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</si>
  <si>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</si>
  <si>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</si>
  <si>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</si>
  <si>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</si>
  <si>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</si>
  <si>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</si>
  <si>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</si>
  <si>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</si>
  <si>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</si>
  <si>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</si>
  <si>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</si>
  <si>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</si>
  <si>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</si>
  <si>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</si>
  <si>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</si>
  <si>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</si>
  <si>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</si>
  <si>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</si>
  <si>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</si>
  <si>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</si>
  <si>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</si>
  <si>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</si>
  <si>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</si>
  <si>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</si>
  <si>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</si>
  <si>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</si>
  <si>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</si>
  <si>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</si>
  <si>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</si>
  <si>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</si>
  <si>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</si>
  <si>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</si>
  <si>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</si>
  <si>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</si>
  <si>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</si>
  <si>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</si>
  <si>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</si>
  <si>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</si>
  <si>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</si>
  <si>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</si>
  <si>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</si>
  <si>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</si>
  <si>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</si>
  <si>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</si>
  <si>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</si>
  <si>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</si>
  <si>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</si>
  <si>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</si>
  <si>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</si>
  <si>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</si>
  <si>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</si>
  <si>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</si>
  <si>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</si>
  <si>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</si>
  <si>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</si>
  <si>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</si>
  <si>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</si>
  <si>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</si>
  <si>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</si>
  <si>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</si>
  <si>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</si>
  <si>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</si>
  <si>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</si>
  <si>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</si>
  <si>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</si>
  <si>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</si>
  <si>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</si>
  <si>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</si>
  <si>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</si>
  <si>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</si>
  <si>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</si>
  <si>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</si>
  <si>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</si>
  <si>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</si>
  <si>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</si>
  <si>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</si>
  <si>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</si>
  <si>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</si>
  <si>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</si>
  <si>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</si>
  <si>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</si>
  <si>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</si>
  <si>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</si>
  <si>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</si>
  <si>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</si>
  <si>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</si>
  <si>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</si>
  <si>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</si>
  <si>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</si>
  <si>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</si>
  <si>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</si>
  <si>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</si>
  <si>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</si>
  <si>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</si>
  <si>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</si>
  <si>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</si>
  <si>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</si>
  <si>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</si>
  <si>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</si>
  <si>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</si>
  <si>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</si>
  <si>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</si>
  <si>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</si>
  <si>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</si>
  <si>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</si>
  <si>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</si>
  <si>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</si>
  <si>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</si>
  <si>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</si>
  <si>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</si>
  <si>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</si>
  <si>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</si>
  <si>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</si>
  <si>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</si>
  <si>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</si>
  <si>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</si>
  <si>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</si>
  <si>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</si>
  <si>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</si>
  <si>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</si>
  <si>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</si>
  <si>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</si>
  <si>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</si>
  <si>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</si>
  <si>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</si>
  <si>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</si>
  <si>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</si>
  <si>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</si>
  <si>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</si>
  <si>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</si>
  <si>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</si>
  <si>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</si>
  <si>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</si>
  <si>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</si>
  <si>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</si>
  <si>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</si>
  <si>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</si>
  <si>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</si>
  <si>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</si>
  <si>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</si>
  <si>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</si>
  <si>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</si>
  <si>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</si>
  <si>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</si>
  <si>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</si>
  <si>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</si>
  <si>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</si>
  <si>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</si>
  <si>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</si>
  <si>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</si>
  <si>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</si>
  <si>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</si>
  <si>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</si>
  <si>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</si>
  <si>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</si>
  <si>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</si>
  <si>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</si>
  <si>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</si>
  <si>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</si>
  <si>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</si>
  <si>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</si>
  <si>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</si>
  <si>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</si>
  <si>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</si>
  <si>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</si>
  <si>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</si>
  <si>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</si>
  <si>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</si>
  <si>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</si>
  <si>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</si>
  <si>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</si>
  <si>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</si>
  <si>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</si>
  <si>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</si>
  <si>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</si>
  <si>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</si>
  <si>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</si>
  <si>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</si>
  <si>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</si>
  <si>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</si>
  <si>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</si>
  <si>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</si>
  <si>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</si>
  <si>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</si>
  <si>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</si>
  <si>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</si>
  <si>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</si>
  <si>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</si>
  <si>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</si>
  <si>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</si>
  <si>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</si>
  <si>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</si>
  <si>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</si>
  <si>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</si>
  <si>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</si>
  <si>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</si>
  <si>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</si>
  <si>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</si>
  <si>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</si>
  <si>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</si>
  <si>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</si>
  <si>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</si>
  <si>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</si>
  <si>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</si>
  <si>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</si>
  <si>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</si>
  <si>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</si>
  <si>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</si>
  <si>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</si>
  <si>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</si>
  <si>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</si>
  <si>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</si>
  <si>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</si>
  <si>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</si>
  <si>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</si>
  <si>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</si>
  <si>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</si>
  <si>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</si>
  <si>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</si>
  <si>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</si>
  <si>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</si>
  <si>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</si>
  <si>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</si>
  <si>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</si>
  <si>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</si>
  <si>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</si>
  <si>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</si>
  <si>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</si>
  <si>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</si>
  <si>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</si>
  <si>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</si>
  <si>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</si>
  <si>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</si>
  <si>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</si>
  <si>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</si>
  <si>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</si>
  <si>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</si>
  <si>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</si>
  <si>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</si>
  <si>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</si>
  <si>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</si>
  <si>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</si>
  <si>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</si>
  <si>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</si>
  <si>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</si>
  <si>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</si>
  <si>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</si>
  <si>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</si>
  <si>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</si>
  <si>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</si>
  <si>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</si>
  <si>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</si>
  <si>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</si>
  <si>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</si>
  <si>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</si>
  <si>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</si>
  <si>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</si>
  <si>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</si>
  <si>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</si>
  <si>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</si>
  <si>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</si>
  <si>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</si>
  <si>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</si>
  <si>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</si>
  <si>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</si>
  <si>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</si>
  <si>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</si>
  <si>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</si>
  <si>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</si>
  <si>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</si>
  <si>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</si>
  <si>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</si>
  <si>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</si>
  <si>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</si>
  <si>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</si>
  <si>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</si>
  <si>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</si>
  <si>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</si>
  <si>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</si>
  <si>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</si>
  <si>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</si>
  <si>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</si>
  <si>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</si>
  <si>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</si>
  <si>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</si>
  <si>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</si>
  <si>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</si>
  <si>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</si>
  <si>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</si>
  <si>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</si>
  <si>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</si>
  <si>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</si>
  <si>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</si>
  <si>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</si>
  <si>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</si>
  <si>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</si>
  <si>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</si>
  <si>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</si>
  <si>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</si>
  <si>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</si>
  <si>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</si>
  <si>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</si>
  <si>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</si>
  <si>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</si>
  <si>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</si>
  <si>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</si>
  <si>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</si>
  <si>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</si>
  <si>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</si>
  <si>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</si>
  <si>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</si>
  <si>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</si>
  <si>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</si>
  <si>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</si>
  <si>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</si>
  <si>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</si>
  <si>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</si>
  <si>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</si>
  <si>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</si>
  <si>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</si>
  <si>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</si>
  <si>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</si>
  <si>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</si>
  <si>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</si>
  <si>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</si>
  <si>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</si>
  <si>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</si>
  <si>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</si>
  <si>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</si>
  <si>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</si>
  <si>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</si>
  <si>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</si>
  <si>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</si>
  <si>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</si>
  <si>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</si>
  <si>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</si>
  <si>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</si>
  <si>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</si>
  <si>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</si>
  <si>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</si>
  <si>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</si>
  <si>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</si>
  <si>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</si>
  <si>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</si>
  <si>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</si>
  <si>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</si>
  <si>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</si>
  <si>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</si>
  <si>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</si>
  <si>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</si>
  <si>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</si>
  <si>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</si>
  <si>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</si>
  <si>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</si>
  <si>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</si>
  <si>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</si>
  <si>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</si>
  <si>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</si>
  <si>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</si>
  <si>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</si>
  <si>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</si>
  <si>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</si>
  <si>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</si>
  <si>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</si>
  <si>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</si>
  <si>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</si>
  <si>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</si>
  <si>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</si>
  <si>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</si>
  <si>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</si>
  <si>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</si>
  <si>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</si>
  <si>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</si>
  <si>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</si>
  <si>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</si>
  <si>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</si>
  <si>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</si>
  <si>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</si>
  <si>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</si>
  <si>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</si>
  <si>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</si>
  <si>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</si>
  <si>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</si>
  <si>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</si>
  <si>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</si>
  <si>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</si>
  <si>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</si>
  <si>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</si>
  <si>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</si>
  <si>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</si>
  <si>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</si>
  <si>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</si>
  <si>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</si>
  <si>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</si>
  <si>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</si>
  <si>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</si>
  <si>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</si>
  <si>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</si>
  <si>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</si>
  <si>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</si>
  <si>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</si>
  <si>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</si>
  <si>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</si>
  <si>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</si>
  <si>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</si>
  <si>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</si>
  <si>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</si>
  <si>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</si>
  <si>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</si>
  <si>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</si>
  <si>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</si>
  <si>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</si>
  <si>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</si>
  <si>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</si>
  <si>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</si>
  <si>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</si>
  <si>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</si>
  <si>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</si>
  <si>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</si>
  <si>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</si>
  <si>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</si>
  <si>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</si>
  <si>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</si>
  <si>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</si>
  <si>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</si>
  <si>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</si>
  <si>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</si>
  <si>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</si>
  <si>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</si>
  <si>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</si>
  <si>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</si>
  <si>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</si>
  <si>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</si>
  <si>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</si>
  <si>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</si>
  <si>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</si>
  <si>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</si>
  <si>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</si>
  <si>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</si>
  <si>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</si>
  <si>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</si>
  <si>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</si>
  <si>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</si>
  <si>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</si>
  <si>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</si>
  <si>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</si>
  <si>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</si>
  <si>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</si>
  <si>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</si>
  <si>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</si>
  <si>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</si>
  <si>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</si>
  <si>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</si>
  <si>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</si>
  <si>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</si>
  <si>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</si>
  <si>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</si>
  <si>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</si>
  <si>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</si>
  <si>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</si>
  <si>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</si>
  <si>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</si>
  <si>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</si>
  <si>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</si>
  <si>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</si>
  <si>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</si>
  <si>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</si>
  <si>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</si>
  <si>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</si>
  <si>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</si>
  <si>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</si>
  <si>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</si>
  <si>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</si>
  <si>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</si>
  <si>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</si>
  <si>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</si>
  <si>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</si>
  <si>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</si>
  <si>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</si>
  <si>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</si>
  <si>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</si>
  <si>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</si>
  <si>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</si>
  <si>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</si>
  <si>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</si>
  <si>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</si>
  <si>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</si>
  <si>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</si>
  <si>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</si>
  <si>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</si>
  <si>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</si>
  <si>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</si>
  <si>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</si>
  <si>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</si>
  <si>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</si>
  <si>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</si>
  <si>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</si>
  <si>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</si>
  <si>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</si>
  <si>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</si>
  <si>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</si>
  <si>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</si>
  <si>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</si>
  <si>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</si>
  <si>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</si>
  <si>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</si>
  <si>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</si>
  <si>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</si>
  <si>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</si>
  <si>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</si>
  <si>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</si>
  <si>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</si>
  <si>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</si>
  <si>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</si>
  <si>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</si>
  <si>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</si>
  <si>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</si>
  <si>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</si>
  <si>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</si>
  <si>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</si>
  <si>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</si>
  <si>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</si>
  <si>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</si>
  <si>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</si>
  <si>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</si>
  <si>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</si>
  <si>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</si>
  <si>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</si>
  <si>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</si>
  <si>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</si>
  <si>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</si>
  <si>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</si>
  <si>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</si>
  <si>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</si>
  <si>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</si>
  <si>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</si>
  <si>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</si>
  <si>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</si>
  <si>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</si>
  <si>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</si>
  <si>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</si>
  <si>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</si>
  <si>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</si>
  <si>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</si>
  <si>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</si>
  <si>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</si>
  <si>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</si>
  <si>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</si>
  <si>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</si>
  <si>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</si>
  <si>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</si>
  <si>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</si>
  <si>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</si>
  <si>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</si>
  <si>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</si>
  <si>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</si>
  <si>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</si>
  <si>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</si>
  <si>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</si>
  <si>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</si>
  <si>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</si>
  <si>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</si>
  <si>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</si>
  <si>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</si>
  <si>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</si>
  <si>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</si>
  <si>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</si>
  <si>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</si>
  <si>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</si>
  <si>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</si>
  <si>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</si>
  <si>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</si>
  <si>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</si>
  <si>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</si>
  <si>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</si>
  <si>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</si>
  <si>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</si>
  <si>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</si>
  <si>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</si>
  <si>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</si>
  <si>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</si>
  <si>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</si>
  <si>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</si>
  <si>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</si>
  <si>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</si>
  <si>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</si>
  <si>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</si>
  <si>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</si>
  <si>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</si>
  <si>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</si>
  <si>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</si>
  <si>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</si>
  <si>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</si>
  <si>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</si>
  <si>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</si>
  <si>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</si>
  <si>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</si>
  <si>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</si>
  <si>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</si>
  <si>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</si>
  <si>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</si>
  <si>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</si>
  <si>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</si>
  <si>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</si>
  <si>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</si>
  <si>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</si>
  <si>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</si>
  <si>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</si>
  <si>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</si>
  <si>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</si>
  <si>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</si>
  <si>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</si>
  <si>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</si>
  <si>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</si>
  <si>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</si>
  <si>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</si>
  <si>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</si>
  <si>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</si>
  <si>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</si>
  <si>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</si>
  <si>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</si>
  <si>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</si>
  <si>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</si>
  <si>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</si>
  <si>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</si>
  <si>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</si>
  <si>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</si>
  <si>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</si>
  <si>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</si>
  <si>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</si>
  <si>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</si>
  <si>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</si>
  <si>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</si>
  <si>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</si>
  <si>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</si>
  <si>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</si>
  <si>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</si>
  <si>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</si>
  <si>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</si>
  <si>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</si>
  <si>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</si>
  <si>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</si>
  <si>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</si>
  <si>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</si>
  <si>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</si>
  <si>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</si>
  <si>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</si>
  <si>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</si>
  <si>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</si>
  <si>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</si>
  <si>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</si>
  <si>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</si>
  <si>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</si>
  <si>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</si>
  <si>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</si>
  <si>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</si>
  <si>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</si>
  <si>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</si>
  <si>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</si>
  <si>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</si>
  <si>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</si>
  <si>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</si>
  <si>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</si>
  <si>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</si>
  <si>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</si>
  <si>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</si>
  <si>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</si>
  <si>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</si>
  <si>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</si>
  <si>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</si>
  <si>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</si>
  <si>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</si>
  <si>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</si>
  <si>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</si>
  <si>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</si>
  <si>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</si>
  <si>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</si>
  <si>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</si>
  <si>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</si>
  <si>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</si>
  <si>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</si>
  <si>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</si>
  <si>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</si>
  <si>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</si>
  <si>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</si>
  <si>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</si>
  <si>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</si>
  <si>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</si>
  <si>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</si>
  <si>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</si>
  <si>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</si>
  <si>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</si>
  <si>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</si>
  <si>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</si>
  <si>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</si>
  <si>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</si>
  <si>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</si>
  <si>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</si>
  <si>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</si>
  <si>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</si>
  <si>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</si>
  <si>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</si>
  <si>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</si>
  <si>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</si>
  <si>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</si>
  <si>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</si>
  <si>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</si>
  <si>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</si>
  <si>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</si>
  <si>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</si>
  <si>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</si>
  <si>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</si>
  <si>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</si>
  <si>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</si>
  <si>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</si>
  <si>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</si>
  <si>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</si>
  <si>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</si>
  <si>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</si>
  <si>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</si>
  <si>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</si>
  <si>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</si>
  <si>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</si>
  <si>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</si>
  <si>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</si>
  <si>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</si>
  <si>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</si>
  <si>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</si>
  <si>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</si>
  <si>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</si>
  <si>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</si>
  <si>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</si>
  <si>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</si>
  <si>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</si>
  <si>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</si>
  <si>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</si>
  <si>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</si>
  <si>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</si>
  <si>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</si>
  <si>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</si>
  <si>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</si>
  <si>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</si>
  <si>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</si>
  <si>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</si>
  <si>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</si>
  <si>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</si>
  <si>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</si>
  <si>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</si>
  <si>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</si>
  <si>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</si>
  <si>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</si>
  <si>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</si>
  <si>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</si>
  <si>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</si>
  <si>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</si>
  <si>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</si>
  <si>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</si>
  <si>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</si>
  <si>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</si>
  <si>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</si>
  <si>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</si>
  <si>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</si>
  <si>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</si>
  <si>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</si>
  <si>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</si>
  <si>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</si>
  <si>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</si>
  <si>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</si>
  <si>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</si>
  <si>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</si>
  <si>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</si>
  <si>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</si>
  <si>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</si>
  <si>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</si>
  <si>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</si>
  <si>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</si>
  <si>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</si>
  <si>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</si>
  <si>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</si>
  <si>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</si>
  <si>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</si>
  <si>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</si>
  <si>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</si>
  <si>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</si>
  <si>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</si>
  <si>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</si>
  <si>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</si>
  <si>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</si>
  <si>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</si>
  <si>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</si>
  <si>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</si>
  <si>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</si>
  <si>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</si>
  <si>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</si>
  <si>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</si>
  <si>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</si>
  <si>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</si>
  <si>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</si>
  <si>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</si>
  <si>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</si>
  <si>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</si>
  <si>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</si>
  <si>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</si>
  <si>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</si>
  <si>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</si>
  <si>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</si>
  <si>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</si>
  <si>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</si>
  <si>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</si>
  <si>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</si>
  <si>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</si>
  <si>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</si>
  <si>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</si>
  <si>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</si>
  <si>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</si>
  <si>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</si>
  <si>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</si>
  <si>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</si>
  <si>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</si>
  <si>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</si>
  <si>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</si>
  <si>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</si>
  <si>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</si>
  <si>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</si>
  <si>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</si>
  <si>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</si>
  <si>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</si>
  <si>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</si>
  <si>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</si>
  <si>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</si>
  <si>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</si>
  <si>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</si>
  <si>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</si>
  <si>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</si>
  <si>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</si>
  <si>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</si>
  <si>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</si>
  <si>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</si>
  <si>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</si>
  <si>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</si>
  <si>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</si>
  <si>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</si>
  <si>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</si>
  <si>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</si>
  <si>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</si>
  <si>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</si>
  <si>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</si>
  <si>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</si>
  <si>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</si>
  <si>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</si>
  <si>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</si>
  <si>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</si>
  <si>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</si>
  <si>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</si>
  <si>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</si>
  <si>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</si>
  <si>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</si>
  <si>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</si>
  <si>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</si>
  <si>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</si>
  <si>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</si>
  <si>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</si>
  <si>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</si>
  <si>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</si>
  <si>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</si>
  <si>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</si>
  <si>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</si>
  <si>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</si>
  <si>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</si>
  <si>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</si>
  <si>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</si>
  <si>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</si>
  <si>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</si>
  <si>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</si>
  <si>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</si>
  <si>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</si>
  <si>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</si>
  <si>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</si>
  <si>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</si>
  <si>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</si>
  <si>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</si>
  <si>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</si>
  <si>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</si>
  <si>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</si>
  <si>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</si>
  <si>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</si>
  <si>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</si>
  <si>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</si>
  <si>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</si>
  <si>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</si>
  <si>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</si>
  <si>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</si>
  <si>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</si>
  <si>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</si>
  <si>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</si>
  <si>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</si>
  <si>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</si>
  <si>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</si>
  <si>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</si>
  <si>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</si>
  <si>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</si>
  <si>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</si>
  <si>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</si>
  <si>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</si>
  <si>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</si>
  <si>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</si>
  <si>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</si>
  <si>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</si>
  <si>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</si>
  <si>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</si>
  <si>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</si>
  <si>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</si>
  <si>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</si>
  <si>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</si>
  <si>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</si>
  <si>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</si>
  <si>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</si>
  <si>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</si>
  <si>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</si>
  <si>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</si>
  <si>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</si>
  <si>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</si>
  <si>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</si>
  <si>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</si>
  <si>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</si>
  <si>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</si>
  <si>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</si>
  <si>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</si>
  <si>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</si>
  <si>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</si>
  <si>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</si>
  <si>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</si>
  <si>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</si>
  <si>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</si>
  <si>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</si>
  <si>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</si>
  <si>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</si>
  <si>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</si>
  <si>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</si>
  <si>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</si>
  <si>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</si>
  <si>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</si>
  <si>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</si>
  <si>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</si>
  <si>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</si>
  <si>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</si>
  <si>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</si>
  <si>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</si>
  <si>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</si>
  <si>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</si>
  <si>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</si>
  <si>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</si>
  <si>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</si>
  <si>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</si>
  <si>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</si>
  <si>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</si>
  <si>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</si>
  <si>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</si>
  <si>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</si>
  <si>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</si>
  <si>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</si>
  <si>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</si>
  <si>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</si>
  <si>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</si>
  <si>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</si>
  <si>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</si>
  <si>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</si>
  <si>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</si>
  <si>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</si>
  <si>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</si>
  <si>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</si>
  <si>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</si>
  <si>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</si>
  <si>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</si>
  <si>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</si>
  <si>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</si>
  <si>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</si>
  <si>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</si>
  <si>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</si>
  <si>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</si>
  <si>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</si>
  <si>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</si>
  <si>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</si>
  <si>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</si>
  <si>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</si>
  <si>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</si>
  <si>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</si>
  <si>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</si>
  <si>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</si>
  <si>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</si>
  <si>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</si>
  <si>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</si>
  <si>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</si>
  <si>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</si>
  <si>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</si>
  <si>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</si>
  <si>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</si>
  <si>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</si>
  <si>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</si>
  <si>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</si>
  <si>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</si>
  <si>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</si>
  <si>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</si>
  <si>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</si>
  <si>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</si>
  <si>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</si>
  <si>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</si>
  <si>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</si>
  <si>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</si>
  <si>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</si>
  <si>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</si>
  <si>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</si>
  <si>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</si>
  <si>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</si>
  <si>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</si>
  <si>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</si>
  <si>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</si>
  <si>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</si>
  <si>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</si>
  <si>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</si>
  <si>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</si>
  <si>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</si>
  <si>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</si>
  <si>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</si>
  <si>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</si>
  <si>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</si>
  <si>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</si>
  <si>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</si>
  <si>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</si>
  <si>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</si>
  <si>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</si>
  <si>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</si>
  <si>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</si>
  <si>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</si>
  <si>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</si>
  <si>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</si>
  <si>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</si>
  <si>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</si>
  <si>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</si>
  <si>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</si>
  <si>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</si>
  <si>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</si>
  <si>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</si>
  <si>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</si>
  <si>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</si>
  <si>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</si>
  <si>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</si>
  <si>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</si>
  <si>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</si>
  <si>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</si>
  <si>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</si>
  <si>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</si>
  <si>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</si>
  <si>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</si>
  <si>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</si>
  <si>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</si>
  <si>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</si>
  <si>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</si>
  <si>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</si>
  <si>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</si>
  <si>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</si>
  <si>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</si>
  <si>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</si>
  <si>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</si>
  <si>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</si>
  <si>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</si>
  <si>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</si>
  <si>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</si>
  <si>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</si>
  <si>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</si>
  <si>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</si>
  <si>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</si>
  <si>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</si>
  <si>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</si>
  <si>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</si>
  <si>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</si>
  <si>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</si>
  <si>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</si>
  <si>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</si>
  <si>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</si>
  <si>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</si>
  <si>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</si>
  <si>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</si>
  <si>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</si>
  <si>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</si>
  <si>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</si>
  <si>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</si>
  <si>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</si>
  <si>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</si>
  <si>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</si>
  <si>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</si>
  <si>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</si>
  <si>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</si>
  <si>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</si>
  <si>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</si>
  <si>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</si>
  <si>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</si>
  <si>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</si>
  <si>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</si>
  <si>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</si>
  <si>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</si>
  <si>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</si>
  <si>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</si>
  <si>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</si>
  <si>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</si>
  <si>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</si>
  <si>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</si>
  <si>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</si>
  <si>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</si>
  <si>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</si>
  <si>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</si>
  <si>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</si>
  <si>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</si>
  <si>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</si>
  <si>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</si>
  <si>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</si>
  <si>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</si>
  <si>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</si>
  <si>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</si>
  <si>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</si>
  <si>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</si>
  <si>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</si>
  <si>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</si>
  <si>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</si>
  <si>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</si>
  <si>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</si>
  <si>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</si>
  <si>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</si>
  <si>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</si>
  <si>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</si>
  <si>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</si>
  <si>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</si>
  <si>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</si>
  <si>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</si>
  <si>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</si>
  <si>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</si>
  <si>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</si>
  <si>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</si>
  <si>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</si>
  <si>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</si>
  <si>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</si>
  <si>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</si>
  <si>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</si>
  <si>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</si>
  <si>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</si>
  <si>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</si>
  <si>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</si>
  <si>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</si>
  <si>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</si>
  <si>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</si>
  <si>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</si>
  <si>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</si>
  <si>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</si>
  <si>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</si>
  <si>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</si>
  <si>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</si>
  <si>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</si>
  <si>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</si>
  <si>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</si>
  <si>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</si>
  <si>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</si>
  <si>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</si>
  <si>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</si>
  <si>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</si>
  <si>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</si>
  <si>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</si>
  <si>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</si>
  <si>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</si>
  <si>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</si>
  <si>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</si>
  <si>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</si>
  <si>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</si>
  <si>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</si>
  <si>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</si>
  <si>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</si>
  <si>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</si>
  <si>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</si>
  <si>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</si>
  <si>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</si>
  <si>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</si>
  <si>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</si>
  <si>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</si>
  <si>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</si>
  <si>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</si>
  <si>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</si>
  <si>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</si>
  <si>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</si>
  <si>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</si>
  <si>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</si>
  <si>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</si>
  <si>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</si>
  <si>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</si>
  <si>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</si>
  <si>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</si>
  <si>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</si>
  <si>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</si>
  <si>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</si>
  <si>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</si>
  <si>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</si>
  <si>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</si>
  <si>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</si>
  <si>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</si>
  <si>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</si>
  <si>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No PCM</t>
  </si>
  <si>
    <t>ETA 40 min</t>
  </si>
  <si>
    <t>PCM-20251103-00000895</t>
  </si>
  <si>
    <t>025-11-03 11:17:37</t>
  </si>
  <si>
    <t>ETA 200 min</t>
  </si>
  <si>
    <t>PCM-20251103-00000754</t>
  </si>
  <si>
    <t xml:space="preserve">Major </t>
  </si>
  <si>
    <t>EM team on the way ETA 20 Mins</t>
  </si>
  <si>
    <t>PCM-20251103-00000555</t>
  </si>
  <si>
    <t xml:space="preserve">5G Switched off due to high load / EM team at site connect PG </t>
  </si>
  <si>
    <t>TT-20251102-01141 / no PCM</t>
  </si>
  <si>
    <t>EM team on the way ETA 55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</si>
  <si>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</si>
  <si>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</si>
  <si>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</si>
  <si>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</si>
  <si>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</si>
  <si>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</si>
  <si>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</si>
  <si>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</si>
  <si>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PCM-20251103-00000746</t>
  </si>
  <si>
    <t>EM Team on the way ETA: 10 Mins</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</si>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</sst>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5" totalsRowShown="0" headerRowDxfId="64" dataDxfId="63" headerRowBorderDxfId="61" tableBorderDxfId="62">
  <autoFilter ref="A1:L10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7" totalsRowShown="0" headerRowDxfId="31" dataDxfId="30" headerRowBorderDxfId="28" tableBorderDxfId="29">
  <autoFilter ref="A1:L3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F11" sqref="F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301.56014513888658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7.8605787035485264E-2</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45964.508571064813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45964.508571064813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45964.508571064813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45964.508571064813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45964.508571064813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45964.508571064813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45964.508571064813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45964.508571064813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45964.508571064813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45964.508571064813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45964.508571064813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45964.508571064813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45964.508571064813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45964.508571064813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45964.508571064813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45964.508571064813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45964.508571064813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45964.508571064813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45964.508571064813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45964.508571064813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45964.508571064813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45964.508571064813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45964.508571064813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45964.508571064813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45964.508571064813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45964.508571064813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45964.508571064813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45964.508571064813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45964.508571064813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45964.508571064813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45964.508571064813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45964.508571064813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45964.508571064813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45964.508571064813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45964.508571064813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45964.508571064813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45964.508571064813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45964.508571064813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45964.508571064813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45964.508571064813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45964.508571064813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45964.508571064813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45964.508571064813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45964.508571064813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45964.508571064813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45964.508571064813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45964.508571064813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45964.508571064813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45964.508571064813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45964.508571064813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45964.508571064813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45964.508571064813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45964.508571064813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45964.508571064813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45964.508571064813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45964.508571064813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45964.508571064813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45964.508571064813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45964.508571064813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45964.508571064813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45964.508571064813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45964.508571064813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45964.508571064813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45964.508571064813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45964.508571064813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45964.508571064813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45964.508571064813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45964.508571064813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45964.508571064813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45964.508571064813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45964.508571064813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45964.508571064813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45964.508571064813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45964.508571064813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45964.508571064813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45964.508571064813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45964.508571064813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45964.508571064813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45964.508571064813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45964.508571064813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45964.508571064813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45964.508571064813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45964.508571064813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45964.508571064813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45964.508571064813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45964.508571064813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45964.508571064813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45964.508571064813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45964.508571064813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45964.508571064813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45964.508571064813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45964.508571064813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45964.508571064813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45964.508571064813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45964.508571064813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45964.508571064813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45964.508571064813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45964.508571064813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45964.508571064813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45964.508571064813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45964.508571064813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45964.508571064813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45964.508571064813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45964.508571064813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45964.508571064813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45964.508571064813</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45964.508571064813</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1222008B-145B-4F20-A101-406EB0F11624}"/>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selection activeCell="F9" sqref="F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139.50873310185125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5.7664877314819023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0.13755254629359115</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25102</v>
      </c>
      <c r="E6" s="113" t="s">
        <v>39021</v>
      </c>
      <c r="F6" s="114"/>
      <c r="G6" s="115">
        <f ca="1">IFERROR(NOW()-F6,"-")</f>
        <v>45964.508571064813</v>
      </c>
      <c r="H6" s="114">
        <v>45964.424907407411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39113</v>
      </c>
      <c r="B7" s="18" t="str">
        <f>IFERROR(VLOOKUP(D7,DB!A:K,11,0),"")</f>
        <v>R2</v>
      </c>
      <c r="C7" s="18">
        <v>2</v>
      </c>
      <c r="D7" s="18" t="s">
        <v>38840</v>
      </c>
      <c r="E7" s="113" t="s">
        <v>39021</v>
      </c>
      <c r="F7" s="114">
        <v>45964.475532407407</v>
      </c>
      <c r="G7" s="115">
        <f ca="1">IFERROR(NOW()-F7,"-")</f>
        <v>3.3038657405995764E-2</v>
      </c>
      <c r="H7" s="114" t="s">
        <v>39114</v>
      </c>
      <c r="I7" s="18" t="str">
        <f>IFERROR(VLOOKUP(D7,DB!A:F,6,0),"")</f>
        <v>Power cube</v>
      </c>
      <c r="J7" s="18" t="str">
        <f>IFERROR(VLOOKUP(D7,DB!A:G,7,0),"")</f>
        <v>In progress+No BB Design</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45964.508571064813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45964.508571064813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45964.508571064813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45964.508571064813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45964.508571064813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45964.508571064813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45964.508571064813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45964.508571064813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45964.508571064813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45964.508571064813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45964.508571064813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45964.508571064813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45964.508571064813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45964.508571064813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45964.508571064813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45964.508571064813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45964.508571064813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45964.508571064813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45964.508571064813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45964.508571064813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45964.508571064813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45964.508571064813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45964.508571064813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45964.508571064813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45964.508571064813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45964.508571064813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45964.508571064813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45964.508571064813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45964.508571064813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45964.508571064813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45964.508571064813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45964.508571064813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45964.508571064813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45964.508571064813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45964.508571064813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45964.508571064813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45964.508571064813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45964.508571064813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45964.508571064813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45964.508571064813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45964.508571064813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45964.508571064813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45964.508571064813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45964.508571064813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45964.508571064813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45964.508571064813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45964.508571064813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45964.508571064813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45964.508571064813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45964.508571064813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45964.508571064813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45964.508571064813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45964.508571064813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45964.508571064813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45964.508571064813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45964.508571064813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45964.508571064813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45964.508571064813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45964.508571064813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45964.508571064813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45964.508571064813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45964.508571064813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45964.508571064813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45964.508571064813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45964.508571064813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45964.508571064813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45964.508571064813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45964.508571064813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45964.508571064813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45964.508571064813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45964.508571064813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45964.508571064813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45964.508571064813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45964.508571064813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45964.508571064813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45964.508571064813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45964.508571064813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45964.508571064813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45964.508571064813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45964.508571064813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45964.508571064813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45964.508571064813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45964.508571064813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45964.508571064813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45964.508571064813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45964.508571064813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45964.508571064813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45964.508571064813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45964.508571064813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45964.508571064813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45964.508571064813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45964.508571064813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45964.508571064813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45964.508571064813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45964.508571064813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45964.508571064813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45964.508571064813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45964.508571064813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45964.508571064813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45964.508571064813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45964.508571064813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45964.508571064813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45964.508571064813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45964.508571064813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45964.508571064813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45964.508571064813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45964.508571064813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45964.508571064813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45964.508571064813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45964.508571064813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45964.508571064813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45964.508571064813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45964.508571064813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45964.508571064813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45964.508571064813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45964.508571064813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45964.508571064813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45964.508571064813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45964.508571064813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45964.508571064813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45964.508571064813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45964.508571064813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45964.508571064813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60"/>
      <c r="B131" s="161" t="str">
        <f>IFERROR(VLOOKUP(D131,DB!A:K,11,0),"")</f>
        <v/>
      </c>
      <c r="C131" s="161"/>
      <c r="D131" s="161"/>
      <c r="E131" s="162"/>
      <c r="F131" s="163"/>
      <c r="G131" s="164">
        <f ca="1">IFERROR(NOW()-F131,"-")</f>
        <v>45964.508571064813</v>
      </c>
      <c r="H131" s="163"/>
      <c r="I131" s="161" t="str">
        <f>IFERROR(VLOOKUP(D131,DB!A:F,6,0),"")</f>
        <v/>
      </c>
      <c r="J131" s="161" t="str">
        <f>IFERROR(VLOOKUP(D131,DB!A:G,7,0),"")</f>
        <v/>
      </c>
      <c r="K131" s="165"/>
      <c r="L131" s="161" t="str">
        <f>IFERROR(VLOOKUP(D131,DB!A:I,9,0),"")</f>
        <v/>
      </c>
      <c r="M131" s="161"/>
      <c r="N131" s="161"/>
      <c r="O131" s="161"/>
      <c r="P131" s="161"/>
      <c r="Q131" s="161"/>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161"/>
      <c r="BE131" s="161"/>
      <c r="BF131" s="161"/>
      <c r="BG131" s="161"/>
      <c r="BH131" s="161"/>
      <c r="BI131" s="161"/>
      <c r="BJ131" s="161"/>
      <c r="BK131" s="161"/>
      <c r="BL131" s="161"/>
      <c r="BM131" s="161"/>
      <c r="BN131" s="161"/>
      <c r="BO131" s="161"/>
      <c r="BP131" s="161"/>
      <c r="BQ131" s="161"/>
      <c r="BR131" s="161"/>
      <c r="BS131" s="161"/>
      <c r="BT131" s="161"/>
      <c r="BU131" s="161"/>
      <c r="BV131" s="161"/>
      <c r="BW131" s="161"/>
      <c r="BX131" s="161"/>
      <c r="BY131" s="161"/>
      <c r="BZ131" s="161"/>
      <c r="CA131" s="161"/>
      <c r="CB131" s="161"/>
      <c r="CC131" s="161"/>
      <c r="CD131" s="161"/>
      <c r="CE131" s="161"/>
      <c r="CF131" s="161"/>
      <c r="CG131" s="161"/>
      <c r="CH131" s="161"/>
      <c r="CI131" s="161"/>
      <c r="CJ131" s="166"/>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5"/>
  <sheetViews>
    <sheetView tabSelected="1" workbookViewId="0">
      <selection activeCell="K8" sqref="K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39116</v>
      </c>
      <c r="B2" s="62" t="str">
        <f>IFERROR(VLOOKUP(D2,DB!A:K,11,0),"")</f>
        <v>R3</v>
      </c>
      <c r="C2" s="18">
        <v>1</v>
      </c>
      <c r="D2" s="62" t="s">
        <v>18829</v>
      </c>
      <c r="E2" s="18" t="s">
        <v>39117</v>
      </c>
      <c r="F2" s="22">
        <v>45964.460925925923</v>
      </c>
      <c r="G2" s="21">
        <f t="shared" ref="G2:G36" ca="1" si="0">IFERROR(NOW()-F2,"-")</f>
        <v>4.7645138889492955E-2</v>
      </c>
      <c r="H2" s="22">
        <v>45964.456134259257</v>
      </c>
      <c r="I2" s="19" t="str">
        <f>IFERROR(VLOOKUP(D2,DB!A:F,6,0),"")</f>
        <v>SCECO</v>
      </c>
      <c r="J2" s="18" t="str">
        <f>IFERROR(VLOOKUP(D2,DB!A:G,7,0),"")</f>
        <v>Dead</v>
      </c>
      <c r="K2" s="46" t="s">
        <v>39118</v>
      </c>
      <c r="L2" s="23" t="str">
        <f>IFERROR(VLOOKUP(D2,DB!A:I,9,0),"")</f>
        <v>Latis</v>
      </c>
    </row>
    <row r="3" spans="1:13" ht="15" customHeight="1">
      <c r="A3" s="19" t="s">
        <v>39119</v>
      </c>
      <c r="B3" s="62" t="str">
        <f>IFERROR(VLOOKUP(D3,DB!A:K,11,0),"")</f>
        <v>R3</v>
      </c>
      <c r="C3" s="18">
        <v>1</v>
      </c>
      <c r="D3" s="18" t="s">
        <v>19379</v>
      </c>
      <c r="E3" s="18" t="s">
        <v>39117</v>
      </c>
      <c r="F3" s="20">
        <v>45964.388067129628</v>
      </c>
      <c r="G3" s="21">
        <f t="shared" ca="1" si="0"/>
        <v>0.12050393518438796</v>
      </c>
      <c r="H3" s="22">
        <v>45964.464317129627</v>
      </c>
      <c r="I3" s="19" t="str">
        <f>IFERROR(VLOOKUP(D3,DB!A:F,6,0),"")</f>
        <v>SCECO</v>
      </c>
      <c r="J3" s="18" t="str">
        <f>IFERROR(VLOOKUP(D3,DB!A:G,7,0),"")</f>
        <v>Dead</v>
      </c>
      <c r="K3" s="46" t="s">
        <v>39120</v>
      </c>
      <c r="L3" s="23" t="str">
        <f>IFERROR(VLOOKUP(D3,DB!A:I,9,0),"")</f>
        <v>Latis</v>
      </c>
    </row>
    <row r="4" spans="1:13" ht="15" customHeight="1">
      <c r="A4" s="19" t="s">
        <v>39121</v>
      </c>
      <c r="B4" s="62" t="str">
        <f>IFERROR(VLOOKUP(D4,DB!A:K,11,0),"")</f>
        <v>R3</v>
      </c>
      <c r="C4" s="18">
        <v>3</v>
      </c>
      <c r="D4" s="62" t="s">
        <v>16714</v>
      </c>
      <c r="E4" s="18"/>
      <c r="F4" s="20"/>
      <c r="G4" s="21">
        <f t="shared" ca="1" si="0"/>
        <v>45964.508571064813</v>
      </c>
      <c r="H4" s="22">
        <v>45964.465532407405</v>
      </c>
      <c r="I4" s="19" t="str">
        <f>IFERROR(VLOOKUP(D4,DB!A:F,6,0),"")</f>
        <v>SCECO</v>
      </c>
      <c r="J4" s="18" t="str">
        <f>IFERROR(VLOOKUP(D4,DB!A:G,7,0),"")</f>
        <v>Dead</v>
      </c>
      <c r="K4" s="46" t="s">
        <v>39122</v>
      </c>
      <c r="L4" s="23" t="str">
        <f>IFERROR(VLOOKUP(D4,DB!A:I,9,0),"")</f>
        <v>Latis</v>
      </c>
    </row>
    <row r="5" spans="1:13" ht="15" customHeight="1">
      <c r="A5" s="19"/>
      <c r="B5" s="62" t="str">
        <f>IFERROR(VLOOKUP(D5,DB!A:K,11,0),"")</f>
        <v/>
      </c>
      <c r="C5" s="18"/>
      <c r="D5" s="18"/>
      <c r="E5" s="18"/>
      <c r="F5" s="20"/>
      <c r="G5" s="21">
        <f t="shared" ca="1" si="0"/>
        <v>45964.508571064813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45964.508571064813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45964.508571064813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45964.508571064813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45964.508571064813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45964.508571064813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45964.508571064813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45964.508571064813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45964.508571064813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45964.508571064813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45964.508571064813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45964.508571064813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45964.508571064813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45964.508571064813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45964.508571064813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45964.508571064813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45964.508571064813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45964.508571064813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45964.508571064813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45964.508571064813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45964.508571064813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45964.508571064813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45964.508571064813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45964.508571064813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45964.508571064813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45964.508571064813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45964.508571064813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45964.508571064813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45964.508571064813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45964.508571064813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45964.508571064813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45964.508571064813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ref="G37:G100" ca="1" si="1">IFERROR(NOW()-F37,"-")</f>
        <v>45964.508571064813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45964.508571064813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45964.508571064813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45964.508571064813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45964.508571064813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45964.508571064813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45964.508571064813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45964.508571064813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45964.508571064813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45964.508571064813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45964.508571064813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45964.508571064813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45964.508571064813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45964.508571064813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45964.508571064813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45964.508571064813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45964.508571064813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45964.508571064813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45964.508571064813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45964.508571064813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45964.508571064813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45964.508571064813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45964.508571064813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45964.508571064813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45964.508571064813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45964.508571064813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45964.508571064813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45964.508571064813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45964.508571064813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45964.508571064813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45964.508571064813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45964.508571064813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45964.508571064813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45964.508571064813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45964.508571064813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45964.508571064813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45964.508571064813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45964.508571064813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45964.508571064813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45964.508571064813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45964.508571064813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45964.508571064813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45964.508571064813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45964.508571064813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45964.508571064813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45964.508571064813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45964.508571064813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45964.508571064813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45964.508571064813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45964.508571064813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45964.508571064813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45964.508571064813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45964.508571064813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45964.508571064813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45964.508571064813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45964.508571064813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45964.508571064813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45964.508571064813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45964.508571064813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45964.508571064813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45964.508571064813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45964.508571064813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45964.508571064813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45964.508571064813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ref="G101:G164" ca="1" si="2">IFERROR(NOW()-F101,"-")</f>
        <v>45964.508571064813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45964.508571064813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45964.508571064813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45964.508571064813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45964.508571064813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45964.508571064813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45964.508571064813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45964.508571064813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45964.508571064813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45964.508571064813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45964.508571064813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45964.508571064813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45964.508571064813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45964.508571064813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45964.508571064813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45964.508571064813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45964.508571064813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45964.508571064813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45964.508571064813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45964.508571064813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45964.508571064813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45964.508571064813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45964.508571064813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45964.508571064813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45964.508571064813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45964.508571064813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45964.508571064813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45964.508571064813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45964.508571064813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45964.508571064813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45964.508571064813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45964.508571064813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45964.508571064813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45964.508571064813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45964.508571064813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45964.508571064813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45964.508571064813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45964.508571064813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45964.508571064813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45964.508571064813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45964.508571064813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45964.508571064813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45964.508571064813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45964.508571064813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45964.508571064813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45964.508571064813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45964.508571064813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45964.508571064813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45964.508571064813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45964.508571064813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45964.508571064813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45964.508571064813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45964.508571064813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45964.508571064813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45964.508571064813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45964.508571064813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45964.508571064813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45964.508571064813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45964.508571064813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45964.508571064813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45964.508571064813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45964.508571064813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45964.508571064813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45964.508571064813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ref="G165:G228" ca="1" si="3">IFERROR(NOW()-F165,"-")</f>
        <v>45964.508571064813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45964.508571064813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45964.508571064813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45964.508571064813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45964.508571064813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45964.508571064813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45964.508571064813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45964.508571064813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45964.508571064813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45964.508571064813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45964.508571064813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45964.508571064813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45964.508571064813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45964.508571064813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45964.508571064813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45964.508571064813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45964.508571064813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45964.508571064813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45964.508571064813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45964.508571064813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45964.508571064813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45964.508571064813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45964.508571064813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45964.508571064813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45964.508571064813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45964.508571064813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45964.508571064813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45964.508571064813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45964.508571064813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45964.508571064813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45964.508571064813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45964.508571064813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45964.508571064813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45964.508571064813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45964.508571064813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45964.508571064813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45964.508571064813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45964.508571064813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45964.508571064813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45964.508571064813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45964.508571064813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45964.508571064813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45964.508571064813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45964.508571064813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45964.508571064813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45964.508571064813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45964.508571064813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45964.508571064813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45964.508571064813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45964.508571064813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45964.508571064813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45964.508571064813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45964.508571064813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45964.508571064813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45964.508571064813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45964.508571064813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45964.508571064813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45964.508571064813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45964.508571064813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45964.508571064813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45964.508571064813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45964.508571064813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45964.508571064813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45964.508571064813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ref="G229:G292" ca="1" si="4">IFERROR(NOW()-F229,"-")</f>
        <v>45964.508571064813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45964.508571064813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45964.508571064813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45964.508571064813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45964.508571064813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45964.508571064813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45964.508571064813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45964.508571064813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45964.508571064813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45964.508571064813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45964.508571064813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45964.508571064813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45964.508571064813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45964.508571064813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45964.508571064813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45964.508571064813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45964.508571064813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45964.508571064813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45964.508571064813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45964.508571064813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45964.508571064813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45964.508571064813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45964.508571064813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45964.508571064813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45964.508571064813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45964.508571064813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45964.508571064813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45964.508571064813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45964.508571064813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45964.508571064813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45964.508571064813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45964.508571064813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45964.508571064813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45964.508571064813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45964.508571064813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45964.508571064813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45964.508571064813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45964.508571064813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45964.508571064813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45964.508571064813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45964.508571064813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45964.508571064813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45964.508571064813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45964.508571064813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45964.508571064813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45964.508571064813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45964.508571064813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45964.508571064813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45964.508571064813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45964.508571064813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45964.508571064813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45964.508571064813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45964.508571064813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45964.508571064813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45964.508571064813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45964.508571064813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45964.508571064813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45964.508571064813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45964.508571064813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45964.508571064813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45964.508571064813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45964.508571064813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45964.508571064813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45964.508571064813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ref="G293:G356" ca="1" si="5">IFERROR(NOW()-F293,"-")</f>
        <v>45964.508571064813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45964.508571064813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45964.508571064813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45964.508571064813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45964.508571064813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45964.508571064813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45964.508571064813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45964.508571064813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45964.508571064813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45964.508571064813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45964.508571064813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45964.508571064813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45964.508571064813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45964.508571064813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45964.508571064813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45964.508571064813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45964.508571064813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45964.508571064813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45964.508571064813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45964.508571064813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45964.508571064813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45964.508571064813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45964.508571064813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45964.508571064813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45964.508571064813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45964.508571064813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45964.508571064813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45964.508571064813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45964.508571064813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45964.508571064813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45964.508571064813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45964.508571064813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45964.508571064813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45964.508571064813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45964.508571064813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45964.508571064813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45964.508571064813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45964.508571064813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45964.508571064813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45964.508571064813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45964.508571064813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45964.508571064813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45964.508571064813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45964.508571064813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45964.508571064813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45964.508571064813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45964.508571064813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45964.508571064813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45964.508571064813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45964.508571064813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45964.508571064813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45964.508571064813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45964.508571064813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45964.508571064813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45964.508571064813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45964.508571064813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45964.508571064813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45964.508571064813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45964.508571064813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45964.508571064813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45964.508571064813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45964.508571064813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45964.508571064813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45964.508571064813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ref="G357:G420" ca="1" si="6">IFERROR(NOW()-F357,"-")</f>
        <v>45964.508571064813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45964.508571064813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45964.508571064813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45964.508571064813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45964.508571064813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45964.508571064813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45964.508571064813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45964.508571064813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45964.508571064813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45964.508571064813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45964.508571064813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45964.508571064813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45964.508571064813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45964.508571064813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45964.508571064813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45964.508571064813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45964.508571064813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45964.508571064813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45964.508571064813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45964.508571064813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45964.508571064813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45964.508571064813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45964.508571064813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45964.508571064813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45964.508571064813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45964.508571064813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45964.508571064813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45964.508571064813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45964.508571064813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45964.508571064813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45964.508571064813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45964.508571064813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45964.508571064813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45964.508571064813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45964.508571064813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45964.508571064813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45964.508571064813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45964.508571064813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45964.508571064813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45964.508571064813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45964.508571064813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45964.508571064813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45964.508571064813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45964.508571064813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45964.508571064813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45964.508571064813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45964.508571064813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45964.508571064813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45964.508571064813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45964.508571064813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45964.508571064813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45964.508571064813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45964.508571064813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45964.508571064813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45964.508571064813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45964.508571064813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45964.508571064813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45964.508571064813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45964.508571064813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45964.508571064813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45964.508571064813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45964.508571064813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45964.508571064813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45964.508571064813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ref="G421:G484" ca="1" si="7">IFERROR(NOW()-F421,"-")</f>
        <v>45964.508571064813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45964.508571064813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45964.508571064813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45964.508571064813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45964.508571064813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45964.508571064813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45964.508571064813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45964.508571064813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45964.508571064813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45964.508571064813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45964.508571064813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45964.508571064813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45964.508571064813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45964.508571064813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45964.508571064813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45964.508571064813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45964.508571064813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45964.508571064813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45964.508571064813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45964.508571064813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45964.508571064813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45964.508571064813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45964.508571064813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45964.508571064813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45964.508571064813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45964.508571064813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45964.508571064813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45964.508571064813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45964.508571064813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45964.508571064813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45964.508571064813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45964.508571064813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45964.508571064813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45964.508571064813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45964.508571064813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45964.508571064813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45964.508571064813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45964.508571064813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45964.508571064813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45964.508571064813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45964.508571064813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45964.508571064813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45964.508571064813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45964.508571064813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45964.508571064813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45964.508571064813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45964.508571064813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45964.508571064813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45964.508571064813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45964.508571064813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45964.508571064813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45964.508571064813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45964.508571064813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45964.508571064813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45964.508571064813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45964.508571064813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45964.508571064813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45964.508571064813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45964.508571064813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45964.508571064813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45964.508571064813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45964.508571064813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45964.508571064813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45964.508571064813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ref="G485:G548" ca="1" si="8">IFERROR(NOW()-F485,"-")</f>
        <v>45964.508571064813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45964.508571064813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45964.508571064813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45964.508571064813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45964.508571064813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45964.508571064813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45964.508571064813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45964.508571064813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45964.508571064813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45964.508571064813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45964.508571064813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45964.508571064813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45964.508571064813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45964.508571064813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45964.508571064813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45964.508571064813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45964.508571064813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45964.508571064813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45964.508571064813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45964.508571064813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45964.508571064813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45964.508571064813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45964.508571064813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45964.508571064813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45964.508571064813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45964.508571064813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45964.508571064813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45964.508571064813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45964.508571064813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45964.508571064813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45964.508571064813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45964.508571064813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45964.508571064813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45964.508571064813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45964.508571064813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45964.508571064813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45964.508571064813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45964.508571064813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45964.508571064813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45964.508571064813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45964.508571064813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45964.508571064813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45964.508571064813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45964.508571064813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45964.508571064813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45964.508571064813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45964.508571064813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45964.508571064813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45964.508571064813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45964.508571064813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45964.508571064813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45964.508571064813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45964.508571064813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45964.508571064813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45964.508571064813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45964.508571064813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45964.508571064813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45964.508571064813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45964.508571064813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45964.508571064813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45964.508571064813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45964.508571064813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45964.508571064813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45964.508571064813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ref="G549:G612" ca="1" si="9">IFERROR(NOW()-F549,"-")</f>
        <v>45964.508571064813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45964.508571064813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45964.508571064813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45964.508571064813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45964.508571064813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45964.508571064813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45964.508571064813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45964.508571064813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45964.508571064813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45964.508571064813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45964.508571064813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45964.508571064813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45964.508571064813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45964.508571064813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45964.508571064813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45964.508571064813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45964.508571064813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45964.508571064813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45964.508571064813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45964.508571064813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45964.508571064813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45964.508571064813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45964.508571064813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45964.508571064813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45964.508571064813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45964.508571064813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45964.508571064813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45964.508571064813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45964.508571064813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45964.508571064813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45964.508571064813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45964.508571064813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45964.508571064813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45964.508571064813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45964.508571064813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45964.508571064813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45964.508571064813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45964.508571064813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45964.508571064813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45964.508571064813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45964.508571064813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45964.508571064813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45964.508571064813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45964.508571064813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45964.508571064813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45964.508571064813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45964.508571064813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45964.508571064813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45964.508571064813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45964.508571064813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45964.508571064813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45964.508571064813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45964.508571064813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45964.508571064813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45964.508571064813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45964.508571064813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45964.508571064813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45964.508571064813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45964.508571064813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45964.508571064813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45964.508571064813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45964.508571064813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45964.508571064813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45964.508571064813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ref="G613:G676" ca="1" si="10">IFERROR(NOW()-F613,"-")</f>
        <v>45964.508571064813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45964.508571064813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45964.508571064813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45964.508571064813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45964.508571064813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45964.508571064813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45964.508571064813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45964.508571064813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45964.508571064813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45964.508571064813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45964.508571064813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45964.508571064813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45964.508571064813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45964.508571064813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45964.508571064813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45964.508571064813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45964.508571064813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45964.508571064813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45964.508571064813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45964.508571064813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45964.508571064813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45964.508571064813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45964.508571064813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45964.508571064813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45964.508571064813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45964.508571064813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45964.508571064813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45964.508571064813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45964.508571064813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45964.508571064813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45964.508571064813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45964.508571064813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45964.508571064813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45964.508571064813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45964.508571064813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45964.508571064813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45964.508571064813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45964.508571064813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45964.508571064813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45964.508571064813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45964.508571064813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45964.508571064813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45964.508571064813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45964.508571064813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45964.508571064813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45964.508571064813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45964.508571064813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45964.508571064813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45964.508571064813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45964.508571064813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45964.508571064813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45964.508571064813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45964.508571064813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45964.508571064813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45964.508571064813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45964.508571064813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45964.508571064813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45964.508571064813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45964.508571064813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45964.508571064813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45964.508571064813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45964.508571064813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45964.508571064813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45964.508571064813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ref="G677:G740" ca="1" si="11">IFERROR(NOW()-F677,"-")</f>
        <v>45964.508571064813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45964.508571064813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45964.508571064813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45964.508571064813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45964.508571064813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45964.508571064813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45964.508571064813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45964.508571064813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45964.508571064813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45964.508571064813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45964.508571064813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45964.508571064813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45964.508571064813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45964.508571064813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45964.508571064813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45964.508571064813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45964.508571064813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45964.508571064813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45964.508571064813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45964.508571064813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45964.508571064813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45964.508571064813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45964.508571064813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45964.508571064813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45964.508571064813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45964.508571064813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45964.508571064813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45964.508571064813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45964.508571064813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45964.508571064813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45964.508571064813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45964.508571064813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45964.508571064813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45964.508571064813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45964.508571064813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45964.508571064813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45964.508571064813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45964.508571064813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45964.508571064813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45964.508571064813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45964.508571064813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45964.508571064813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45964.508571064813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45964.508571064813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45964.508571064813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45964.508571064813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45964.508571064813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45964.508571064813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45964.508571064813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45964.508571064813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45964.508571064813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45964.508571064813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45964.508571064813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45964.508571064813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45964.508571064813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45964.508571064813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45964.508571064813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45964.508571064813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45964.508571064813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45964.508571064813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45964.508571064813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45964.508571064813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45964.508571064813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45964.508571064813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ref="G741:G804" ca="1" si="12">IFERROR(NOW()-F741,"-")</f>
        <v>45964.508571064813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45964.508571064813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45964.508571064813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45964.508571064813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45964.508571064813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45964.508571064813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45964.508571064813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45964.508571064813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45964.508571064813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45964.508571064813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45964.508571064813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45964.508571064813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45964.508571064813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45964.508571064813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45964.508571064813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45964.508571064813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45964.508571064813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45964.508571064813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45964.508571064813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45964.508571064813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45964.508571064813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45964.508571064813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45964.508571064813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45964.508571064813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45964.508571064813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45964.508571064813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45964.508571064813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45964.508571064813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45964.508571064813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45964.508571064813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45964.508571064813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45964.508571064813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45964.508571064813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45964.508571064813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45964.508571064813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45964.508571064813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45964.508571064813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45964.508571064813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45964.508571064813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45964.508571064813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45964.508571064813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45964.508571064813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45964.508571064813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45964.508571064813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45964.508571064813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45964.508571064813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45964.508571064813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45964.508571064813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45964.508571064813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45964.508571064813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45964.508571064813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45964.508571064813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45964.508571064813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45964.508571064813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45964.508571064813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45964.508571064813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45964.508571064813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45964.508571064813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45964.508571064813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45964.508571064813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45964.508571064813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45964.508571064813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45964.508571064813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45964.508571064813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ref="G805:G868" ca="1" si="13">IFERROR(NOW()-F805,"-")</f>
        <v>45964.508571064813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45964.508571064813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45964.508571064813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45964.508571064813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45964.508571064813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45964.508571064813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45964.508571064813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45964.508571064813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45964.508571064813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45964.508571064813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45964.508571064813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45964.508571064813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45964.508571064813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45964.508571064813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45964.508571064813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45964.508571064813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45964.508571064813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45964.508571064813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45964.508571064813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45964.508571064813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45964.508571064813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45964.508571064813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45964.508571064813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45964.508571064813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45964.508571064813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45964.508571064813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45964.508571064813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45964.508571064813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45964.508571064813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45964.508571064813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45964.508571064813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45964.508571064813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45964.508571064813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45964.508571064813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45964.508571064813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45964.508571064813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45964.508571064813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45964.508571064813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45964.508571064813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45964.508571064813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45964.508571064813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45964.508571064813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45964.508571064813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45964.508571064813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45964.508571064813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45964.508571064813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45964.508571064813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45964.508571064813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45964.508571064813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45964.508571064813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45964.508571064813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45964.508571064813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45964.508571064813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45964.508571064813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45964.508571064813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45964.508571064813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45964.508571064813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45964.508571064813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45964.508571064813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45964.508571064813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45964.508571064813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45964.508571064813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45964.508571064813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45964.508571064813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ref="G869:G932" ca="1" si="14">IFERROR(NOW()-F869,"-")</f>
        <v>45964.508571064813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45964.508571064813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45964.508571064813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45964.508571064813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45964.508571064813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45964.508571064813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45964.508571064813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45964.508571064813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45964.508571064813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45964.508571064813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45964.508571064813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45964.508571064813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45964.508571064813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45964.508571064813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45964.508571064813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45964.508571064813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45964.508571064813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45964.508571064813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45964.508571064813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45964.508571064813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45964.508571064813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45964.508571064813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45964.508571064813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45964.508571064813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45964.508571064813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45964.508571064813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45964.508571064813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45964.508571064813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45964.508571064813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45964.508571064813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45964.508571064813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45964.508571064813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45964.508571064813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45964.508571064813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45964.508571064813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45964.508571064813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45964.508571064813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45964.508571064813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45964.508571064813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45964.508571064813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45964.508571064813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45964.508571064813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45964.508571064813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45964.508571064813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45964.508571064813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45964.508571064813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45964.508571064813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45964.508571064813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45964.508571064813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45964.508571064813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45964.508571064813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45964.508571064813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45964.508571064813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45964.508571064813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45964.508571064813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45964.508571064813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45964.508571064813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45964.508571064813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45964.508571064813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45964.508571064813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45964.508571064813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45964.508571064813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45964.508571064813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45964.508571064813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ref="G933:G996" ca="1" si="15">IFERROR(NOW()-F933,"-")</f>
        <v>45964.508571064813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45964.508571064813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45964.508571064813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45964.508571064813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45964.508571064813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45964.508571064813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45964.508571064813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45964.508571064813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45964.508571064813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45964.508571064813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45964.508571064813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45964.508571064813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45964.508571064813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45964.508571064813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45964.508571064813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45964.508571064813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45964.508571064813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45964.508571064813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45964.508571064813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45964.508571064813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45964.508571064813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45964.508571064813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45964.508571064813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45964.508571064813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45964.508571064813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45964.508571064813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45964.508571064813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45964.508571064813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45964.508571064813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45964.508571064813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45964.508571064813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45964.508571064813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45964.508571064813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45964.508571064813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45964.508571064813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45964.508571064813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45964.508571064813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45964.508571064813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45964.508571064813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45964.508571064813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45964.508571064813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45964.508571064813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45964.508571064813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45964.508571064813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45964.508571064813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45964.508571064813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45964.508571064813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45964.508571064813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45964.508571064813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45964.508571064813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45964.508571064813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45964.508571064813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45964.508571064813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45964.508571064813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45964.508571064813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45964.508571064813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45964.508571064813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45964.508571064813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45964.508571064813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45964.508571064813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45964.508571064813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45964.508571064813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45964.508571064813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45964.508571064813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ref="G997:G1060" ca="1" si="16">IFERROR(NOW()-F997,"-")</f>
        <v>45964.508571064813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45964.508571064813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45964.508571064813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45964.508571064813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45964.508571064813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45964.508571064813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45964.508571064813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45964.508571064813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45964.508571064813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45964.508571064813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45964.508571064813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45964.508571064813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45964.508571064813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45964.508571064813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45964.508571064813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45964.508571064813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45964.508571064813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45964.508571064813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45964.508571064813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45964.508571064813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45964.508571064813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45964.508571064813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45964.508571064813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45964.508571064813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45964.508571064813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45964.508571064813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45964.508571064813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45964.508571064813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45964.508571064813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45964.508571064813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45964.508571064813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45964.508571064813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45964.508571064813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45964.508571064813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45964.508571064813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45964.508571064813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45964.508571064813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45964.508571064813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45964.508571064813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45964.508571064813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45964.508571064813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45964.508571064813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45964.508571064813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45964.508571064813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45964.508571064813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45964.508571064813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45964.508571064813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45964.508571064813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45964.508571064813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45964.508571064813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45964.508571064813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45964.508571064813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45964.508571064813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45964.508571064813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45964.508571064813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45964.508571064813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45964.508571064813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45964.508571064813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45964.508571064813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45964.508571064813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45964.508571064813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45964.508571064813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45964.508571064813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45964.508571064813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ref="G1061:G1075" ca="1" si="17">IFERROR(NOW()-F1061,"-")</f>
        <v>45964.508571064813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45964.508571064813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45964.508571064813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45964.508571064813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45964.508571064813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45964.508571064813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45964.508571064813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45964.508571064813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45964.508571064813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45964.508571064813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45964.508571064813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45964.508571064813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45964.508571064813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45964.508571064813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45964.508571064813</v>
      </c>
      <c r="H1075" s="22"/>
      <c r="I1075" s="19" t="str">
        <f>IFERROR(VLOOKUP(D1075,DB!A:F,6,0),"")</f>
        <v/>
      </c>
      <c r="J1075" s="18" t="str">
        <f>IFERROR(VLOOKUP(D1075,DB!A:G,7,0),"")</f>
        <v/>
      </c>
      <c r="K1075" s="46"/>
      <c r="L1075" s="23" t="str">
        <f>IFERROR(VLOOKUP(D1075,DB!A:I,9,0),"")</f>
        <v/>
      </c>
    </row>
  </sheetData>
  <dataValidations count="2">
    <dataValidation allowBlank="1" showInputMessage="1" showErrorMessage="1" sqref="E1" xr:uid="{5914219A-CB83-432D-936A-CC0CB6F3982A}"/>
    <dataValidation type="list" allowBlank="1" showInputMessage="1" showErrorMessage="1" sqref="E2:E4 E5:E10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39123</v>
      </c>
      <c r="B2" s="93" t="str">
        <f>IFERROR(VLOOKUP(D2,DB!A:K,11,0),"")</f>
        <v>R4</v>
      </c>
      <c r="C2" s="96">
        <v>1</v>
      </c>
      <c r="D2" s="93" t="s">
        <v>35092</v>
      </c>
      <c r="E2" s="97" t="s">
        <v>39021</v>
      </c>
      <c r="F2" s="98">
        <v>45703.480717592596</v>
      </c>
      <c r="G2" s="99">
        <f ca="1">IFERROR(NOW()-F2,"")</f>
        <v>261.02785347221652</v>
      </c>
      <c r="H2" s="98">
        <v>45703.474768518521</v>
      </c>
      <c r="I2" s="98" t="str">
        <f>IFERROR(VLOOKUP(D2,DB!A:F,6,0),"")</f>
        <v>SCECO</v>
      </c>
      <c r="J2" s="98" t="str">
        <f>IFERROR(VLOOKUP(D2,DB!A:G,7,0),"")</f>
        <v>Dead</v>
      </c>
      <c r="K2" s="100" t="s">
        <v>39124</v>
      </c>
      <c r="L2" s="93" t="str">
        <f>IFERROR(VLOOKUP(D2,DB!A:I,9,0),"")</f>
        <v>Latis</v>
      </c>
    </row>
    <row r="3" spans="1:16" ht="15" customHeight="1">
      <c r="A3" s="118"/>
      <c r="B3" s="118" t="str">
        <f>IFERROR(VLOOKUP(D3,DB!A:K,11,0),"")</f>
        <v/>
      </c>
      <c r="C3" s="119"/>
      <c r="D3" s="120"/>
      <c r="E3" s="97"/>
      <c r="F3" s="122"/>
      <c r="G3" s="123">
        <f ca="1">IFERROR(NOW()-F3,"")</f>
        <v>45964.508571064813</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45964.508571064813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45964.508571064813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45964.508571064813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45964.508571064813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45964.508571064813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45964.508571064813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45964.508571064813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45964.508571064813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45964.508571064813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45964.508571064813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45964.508571064813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45964.508571064813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45964.508571064813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45964.508571064813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45964.508571064813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45964.508571064813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45964.508571064813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45964.508571064813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45964.508571064813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45964.508571064813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45964.508571064813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45964.508571064813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45964.508571064813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45964.508571064813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45964.508571064813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45964.508571064813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45964.508571064813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45964.508571064813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45964.508571064813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45964.508571064813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45964.508571064813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45964.508571064813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45964.508571064813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45964.508571064813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45964.508571064813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45964.508571064813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45964.508571064813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45964.508571064813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45964.508571064813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45964.508571064813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45964.508571064813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45964.508571064813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45964.508571064813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45964.508571064813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45964.508571064813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45964.508571064813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45964.508571064813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45964.508571064813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45964.508571064813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45964.508571064813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45964.508571064813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45964.508571064813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45964.508571064813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45964.508571064813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45964.508571064813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45964.508571064813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45964.508571064813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45964.508571064813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45964.508571064813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45964.508571064813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45964.508571064813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45964.508571064813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45964.508571064813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45964.508571064813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45964.508571064813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45964.508571064813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45964.508571064813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45964.508571064813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45964.508571064813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45964.508571064813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45964.508571064813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45964.508571064813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45964.508571064813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45964.508571064813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45964.508571064813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45964.508571064813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45964.508571064813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45964.508571064813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45964.508571064813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45964.508571064813</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45964.508571064813</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39125</v>
      </c>
      <c r="B2" s="37" t="str">
        <f>IFERROR(VLOOKUP(D2,DB!A:K,11,0),"")</f>
        <v>R5</v>
      </c>
      <c r="C2" s="37">
        <v>3</v>
      </c>
      <c r="D2" s="117" t="s">
        <v>36011</v>
      </c>
      <c r="E2" s="37" t="s">
        <v>39021</v>
      </c>
      <c r="F2" s="38">
        <v>45891.832060185188</v>
      </c>
      <c r="G2" s="143">
        <f ca="1">IFERROR(NOW()-F2,"")</f>
        <v>72.676510879624402</v>
      </c>
      <c r="H2" s="38">
        <v>45891.790393518517</v>
      </c>
      <c r="I2" s="37" t="str">
        <f>IFERROR(VLOOKUP(D2,DB!A:F,6,0),"")</f>
        <v>Generator-SG</v>
      </c>
      <c r="J2" s="37" t="str">
        <f>IFERROR(VLOOKUP(D2,DB!A:G,7,0),"")</f>
        <v>Vandalized</v>
      </c>
      <c r="K2" s="37" t="s">
        <v>39126</v>
      </c>
      <c r="L2" s="37" t="str">
        <f>IFERROR(VLOOKUP(D2,DB!A:I,9,0),"")</f>
        <v>Latis</v>
      </c>
      <c r="M2" s="116"/>
    </row>
    <row r="3" spans="1:13" ht="30.75">
      <c r="A3" s="37" t="s">
        <v>39127</v>
      </c>
      <c r="B3" s="37" t="str">
        <f>IFERROR(VLOOKUP(D3,DB!A:K,11,0),"")</f>
        <v>R5</v>
      </c>
      <c r="C3" s="37">
        <v>1</v>
      </c>
      <c r="D3" s="37" t="s">
        <v>33268</v>
      </c>
      <c r="E3" s="37" t="s">
        <v>39102</v>
      </c>
      <c r="F3" s="38">
        <v>45926.188877314817</v>
      </c>
      <c r="G3" s="143">
        <f t="shared" ref="G3" ca="1" si="0">IFERROR(NOW()-F3,"")</f>
        <v>38.319693749996077</v>
      </c>
      <c r="H3" s="38">
        <v>45926.158159722225</v>
      </c>
      <c r="I3" s="37" t="str">
        <f>IFERROR(VLOOKUP(D3,DB!A:F,6,0),"")</f>
        <v>SCECO</v>
      </c>
      <c r="J3" s="37" t="str">
        <f>IFERROR(VLOOKUP(D3,DB!A:G,7,0),"")</f>
        <v>Good</v>
      </c>
      <c r="K3" s="37" t="s">
        <v>39128</v>
      </c>
      <c r="L3" s="37" t="str">
        <f>IFERROR(VLOOKUP(D3,DB!A:I,9,0),"")</f>
        <v>Latis</v>
      </c>
      <c r="M3" s="116"/>
    </row>
    <row r="4" spans="1:13" ht="48" customHeight="1">
      <c r="A4" s="151" t="s">
        <v>39129</v>
      </c>
      <c r="B4" s="151" t="str">
        <f>IFERROR(VLOOKUP(D4,DB!A:K,11,0),"")</f>
        <v>R5</v>
      </c>
      <c r="C4" s="151">
        <v>1</v>
      </c>
      <c r="D4" s="151" t="s">
        <v>34758</v>
      </c>
      <c r="E4" s="151" t="s">
        <v>39102</v>
      </c>
      <c r="F4" s="152">
        <v>45948.661111111112</v>
      </c>
      <c r="G4" s="153">
        <f ca="1">IFERROR(NOW()-F4,"")</f>
        <v>15.847459953700309</v>
      </c>
      <c r="H4" s="152">
        <v>45948.661111111112</v>
      </c>
      <c r="I4" s="151" t="str">
        <f>IFERROR(VLOOKUP(D4,DB!A:F,6,0),"")</f>
        <v>SCECO</v>
      </c>
      <c r="J4" s="151" t="str">
        <f>IFERROR(VLOOKUP(D4,DB!A:G,7,0),"")</f>
        <v>Dead</v>
      </c>
      <c r="K4" s="151" t="s">
        <v>39130</v>
      </c>
      <c r="L4" s="151" t="str">
        <f>IFERROR(VLOOKUP(D4,DB!A:I,9,0),"")</f>
        <v>Latis</v>
      </c>
    </row>
    <row r="5" spans="1:13" ht="15">
      <c r="A5" s="151" t="s">
        <v>39131</v>
      </c>
      <c r="B5" s="151" t="str">
        <f>IFERROR(VLOOKUP(D5,DB!A:K,11,0),"")</f>
        <v>R5</v>
      </c>
      <c r="C5" s="151">
        <v>1</v>
      </c>
      <c r="D5" s="151" t="s">
        <v>33614</v>
      </c>
      <c r="E5" s="151" t="s">
        <v>39102</v>
      </c>
      <c r="F5" s="152">
        <v>45964.455625000002</v>
      </c>
      <c r="G5" s="153">
        <f ca="1">IFERROR(NOW()-F5,"")</f>
        <v>5.2946064810384996E-2</v>
      </c>
      <c r="H5" s="152">
        <v>45964.450069444443</v>
      </c>
      <c r="I5" s="151" t="str">
        <f>IFERROR(VLOOKUP(D5,DB!A:F,6,0),"")</f>
        <v>Generator-SG</v>
      </c>
      <c r="J5" s="151" t="str">
        <f>IFERROR(VLOOKUP(D5,DB!A:G,7,0),"")</f>
        <v>Dead</v>
      </c>
      <c r="K5" s="151" t="s">
        <v>39132</v>
      </c>
      <c r="L5" s="151" t="str">
        <f>IFERROR(VLOOKUP(D5,DB!A:I,9,0),"")</f>
        <v>Latis</v>
      </c>
    </row>
    <row r="6" spans="1:13" ht="15">
      <c r="A6" s="151"/>
      <c r="B6" s="151" t="str">
        <f>IFERROR(VLOOKUP(D6,DB!A:K,11,0),"")</f>
        <v/>
      </c>
      <c r="C6" s="151"/>
      <c r="D6" s="151"/>
      <c r="E6" s="151"/>
      <c r="F6" s="152"/>
      <c r="G6" s="153">
        <f ca="1">IFERROR(NOW()-F6,"")</f>
        <v>45964.508571064813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45964.508571064813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45964.508571064813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45964.508571064813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45964.508571064813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45964.508571064813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45964.508571064813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45964.508571064813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45964.508571064813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45964.508571064813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45964.508571064813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45964.508571064813</v>
      </c>
      <c r="H17" s="152"/>
      <c r="I17" s="151" t="str">
        <f>IFERROR(VLOOKUP(D17,DB!A:F,6,0),"")</f>
        <v/>
      </c>
      <c r="J17" s="151" t="str">
        <f>IFERROR(VLOOKUP(D17,DB!A:G,7,0),"")</f>
        <v/>
      </c>
      <c r="K17" s="151"/>
      <c r="L17" s="151" t="str">
        <f>IFERROR(VLOOKUP(D17,DB!A:I,9,0),"")</f>
        <v/>
      </c>
    </row>
    <row r="18" spans="1:12" ht="15">
      <c r="A18" s="151"/>
      <c r="B18" s="151" t="str">
        <f>IFERROR(VLOOKUP(D18,DB!A:K,11,0),"")</f>
        <v/>
      </c>
      <c r="C18" s="151"/>
      <c r="D18"/>
      <c r="E18" s="151"/>
      <c r="F18" s="152"/>
      <c r="G18" s="153">
        <f ca="1">IFERROR(NOW()-F18,"")</f>
        <v>45964.508571064813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45964.508571064813</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45964.508571064813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45964.508571064813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45964.508571064813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45964.508571064813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45964.508571064813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45964.508571064813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45964.508571064813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45964.508571064813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45964.508571064813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45964.508571064813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45964.508571064813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45964.508571064813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45964.508571064813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45964.508571064813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45964.508571064813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45964.508571064813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45964.508571064813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45964.508571064813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45964.508571064813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45964.508571064813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45964.508571064813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45964.508571064813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45964.508571064813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45964.508571064813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45964.508571064813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45964.508571064813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45964.508571064813</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45964.508571064813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45964.508571064813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45964.508571064813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45964.508571064813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45964.508571064813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45964.508571064813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45964.508571064813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45964.508571064813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45964.508571064813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45964.508571064813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45964.508571064813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45964.508571064813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45964.508571064813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45964.508571064813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45964.508571064813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45964.508571064813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45964.508571064813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45964.508571064813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45964.508571064813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45964.508571064813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45964.508571064813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45964.508571064813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45964.508571064813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45964.508571064813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45964.508571064813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45964.508571064813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45964.508571064813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45964.508571064813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45964.508571064813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45964.508571064813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45964.508571064813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45964.508571064813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45964.508571064813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45964.508571064813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45964.508571064813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45964.508571064813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45964.508571064813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45964.508571064813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45964.508571064813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45964.508571064813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45964.508571064813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45964.508571064813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45964.508571064813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45964.508571064813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45964.508571064813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45964.508571064813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45964.508571064813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45964.508571064813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45964.508571064813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45964.508571064813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45964.508571064813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45964.508571064813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45964.508571064813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45964.508571064813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45964.508571064813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45964.508571064813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45964.508571064813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45964.508571064813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45964.508571064813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45964.508571064813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45964.508571064813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45964.508571064813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45964.508571064813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45964.508571064813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45964.508571064813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45964.508571064813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45964.508571064813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45964.508571064813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45964.508571064813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45964.508571064813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45964.508571064813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45964.508571064813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45964.508571064813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45964.508571064813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45964.508571064813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45964.508571064813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45964.508571064813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45964.508571064813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45964.508571064813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45964.508571064813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45964.508571064813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45964.508571064813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45964.508571064813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45964.508571064813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45964.508571064813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45964.508571064813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45964.508571064813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45964.508571064813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45964.508571064813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45964.508571064813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45964.508571064813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45964.508571064813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45964.508571064813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45964.508571064813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45964.508571064813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45964.508571064813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45964.508571064813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45964.508571064813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45964.508571064813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45964.508571064813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45964.508571064813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45964.508571064813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45964.508571064813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45964.508571064813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45964.508571064813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45964.508571064813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45964.508571064813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45964.508571064813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45964.508571064813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45964.508571064813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45964.508571064813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45964.508571064813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45964.508571064813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45964.508571064813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45964.508571064813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45964.508571064813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45964.508571064813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45964.508571064813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45964.508571064813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45964.508571064813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45964.508571064813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45964.508571064813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45964.508571064813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45964.508571064813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45964.508571064813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45964.508571064813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45964.508571064813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45964.508571064813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45964.508571064813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45964.508571064813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45964.508571064813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45964.508571064813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45964.508571064813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45964.508571064813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45964.508571064813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45964.508571064813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45964.508571064813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45964.508571064813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45964.508571064813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45964.508571064813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45964.508571064813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45964.508571064813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45964.508571064813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45964.508571064813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45964.508571064813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45964.508571064813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45964.508571064813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45964.508571064813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45964.508571064813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45964.508571064813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45964.508571064813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45964.508571064813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45964.508571064813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45964.508571064813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45964.508571064813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45964.508571064813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45964.508571064813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45964.508571064813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45964.508571064813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45964.508571064813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45964.508571064813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45964.508571064813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45964.508571064813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45964.508571064813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45964.508571064813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45964.508571064813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45964.508571064813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45964.508571064813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45964.508571064813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45964.508571064813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45964.508571064813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45964.508571064813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45964.508571064813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45964.508571064813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45964.508571064813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45964.508571064813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45964.508571064813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45964.508571064813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45964.508571064813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45964.508571064813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45964.508571064813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45964.508571064813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45964.508571064813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45964.508571064813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45964.508571064813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45964.508571064813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45964.508571064813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45964.508571064813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45964.508571064813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45964.508571064813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45964.508571064813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45964.508571064813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45964.508571064813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45964.508571064813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45964.508571064813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45964.508571064813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45964.508571064813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45964.508571064813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45964.508571064813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45964.508571064813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45964.508571064813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45964.508571064813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45964.508571064813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45964.508571064813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45964.508571064813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45964.508571064813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45964.508571064813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45964.508571064813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45964.508571064813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45964.508571064813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45964.508571064813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45964.508571064813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45964.508571064813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45964.508571064813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45964.508571064813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45964.508571064813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45964.508571064813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45964.508571064813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45964.508571064813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45964.508571064813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45964.508571064813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45964.508571064813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45964.508571064813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45964.508571064813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45964.508571064813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45964.508571064813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45964.508571064813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45964.508571064813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45964.508571064813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45964.508571064813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45964.508571064813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45964.508571064813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45964.508571064813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45964.508571064813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45964.508571064813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45964.508571064813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45964.508571064813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45964.508571064813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45964.508571064813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45964.508571064813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45964.508571064813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45964.508571064813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45964.508571064813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45964.508571064813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45964.508571064813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45964.508571064813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45964.508571064813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45964.508571064813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45964.508571064813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45964.508571064813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45964.508571064813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45964.508571064813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45964.508571064813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45964.508571064813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45964.508571064813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45964.508571064813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45964.508571064813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45964.508571064813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45964.508571064813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45964.508571064813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45964.508571064813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45964.508571064813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45964.508571064813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45964.508571064813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45964.508571064813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45964.508571064813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45964.508571064813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45964.508571064813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45964.508571064813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45964.508571064813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45964.508571064813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45964.508571064813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45964.508571064813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45964.508571064813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45964.508571064813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45964.508571064813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45964.508571064813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45964.508571064813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45964.508571064813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45964.508571064813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45964.508571064813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45964.508571064813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45964.508571064813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45964.508571064813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45964.508571064813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45964.508571064813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45964.508571064813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45964.508571064813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45964.508571064813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45964.508571064813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45964.508571064813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45964.508571064813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45964.508571064813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45964.508571064813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45964.508571064813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45964.508571064813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45964.508571064813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45964.508571064813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45964.508571064813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45964.508571064813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45964.508571064813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45964.508571064813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45964.508571064813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45964.508571064813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45964.508571064813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45964.508571064813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45964.508571064813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45964.508571064813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45964.508571064813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45964.508571064813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45964.508571064813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45964.508571064813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45964.508571064813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45964.508571064813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45964.508571064813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45964.508571064813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45964.508571064813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45964.508571064813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45964.508571064813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45964.508571064813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45964.508571064813</v>
      </c>
      <c r="H367" s="158"/>
      <c r="I367" s="157" t="str">
        <f>IFERROR(VLOOKUP(D367,DB!A:F,6,0),"")</f>
        <v/>
      </c>
      <c r="J367" s="157" t="str">
        <f>IFERROR(VLOOKUP(D367,DB!A:G,7,0),"")</f>
        <v/>
      </c>
      <c r="K367" s="157"/>
      <c r="L367" s="157" t="str">
        <f>IFERROR(VLOOKUP(D367,DB!A:I,9,0),"")</f>
        <v/>
      </c>
    </row>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7" ht="15"/>
    <row r="478" ht="15"/>
    <row r="480" ht="15"/>
    <row r="481" ht="15"/>
    <row r="482" ht="15"/>
    <row r="483" ht="15"/>
    <row r="485" ht="15"/>
    <row r="486" ht="15"/>
    <row r="493" ht="15"/>
    <row r="494" ht="15"/>
    <row r="495" ht="15"/>
    <row r="496" ht="15"/>
    <row r="497" ht="15"/>
    <row r="498" ht="15"/>
    <row r="501" ht="15"/>
    <row r="502" ht="15"/>
    <row r="503" ht="15"/>
    <row r="504" ht="15"/>
    <row r="505" ht="15"/>
    <row r="506" ht="15"/>
    <row r="507" ht="15"/>
    <row r="508"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8" ht="15"/>
    <row r="569" ht="15"/>
    <row r="606" ht="15"/>
    <row r="607" ht="15"/>
    <row r="608" ht="15"/>
    <row r="609" ht="15"/>
    <row r="610" ht="15"/>
    <row r="611" ht="15"/>
    <row r="612" ht="15"/>
    <row r="613" ht="15"/>
    <row r="614" ht="15"/>
    <row r="615"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905" ht="15"/>
    <row r="906" ht="15"/>
    <row r="907" ht="15"/>
    <row r="908" ht="15"/>
    <row r="909" ht="15"/>
    <row r="910"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80" ht="15"/>
    <row r="981" ht="15"/>
    <row r="983" ht="15"/>
    <row r="984" ht="15"/>
    <row r="985" ht="15"/>
    <row r="986" ht="15"/>
    <row r="987" ht="15"/>
    <row r="988" ht="15"/>
    <row r="989" ht="15"/>
    <row r="991" ht="15"/>
    <row r="992" ht="15"/>
    <row r="993"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91" ht="15"/>
    <row r="1092" ht="15"/>
    <row r="1093" ht="15"/>
    <row r="1094" ht="15"/>
    <row r="1095" ht="15"/>
    <row r="1096" ht="15"/>
    <row r="1097" ht="15"/>
    <row r="1099" ht="15"/>
    <row r="1100" ht="15"/>
    <row r="1101" ht="15"/>
    <row r="1102" ht="15"/>
    <row r="1103" ht="15"/>
    <row r="1104" ht="15"/>
    <row r="1105" ht="15"/>
    <row r="1106" ht="15"/>
    <row r="1107" ht="15"/>
    <row r="1108" ht="15"/>
    <row r="1109" ht="15"/>
    <row r="1111" ht="15"/>
    <row r="1112" ht="15"/>
    <row r="1113" ht="15"/>
    <row r="1114" ht="15"/>
    <row r="1115" ht="15"/>
    <row r="1116" ht="15"/>
    <row r="1117" ht="15"/>
    <row r="1118" ht="15"/>
    <row r="1119" ht="15"/>
    <row r="1120" ht="15"/>
    <row r="1128" ht="15"/>
    <row r="1129" ht="15"/>
    <row r="1132" ht="15"/>
    <row r="1133" ht="15"/>
    <row r="1134" ht="15"/>
    <row r="1135" ht="15"/>
    <row r="1136" ht="15"/>
    <row r="1137" ht="15"/>
    <row r="1138" ht="15"/>
    <row r="1139" ht="15"/>
    <row r="1142" ht="15"/>
    <row r="1143" ht="15"/>
    <row r="1144" ht="15"/>
    <row r="1145" ht="15"/>
    <row r="1146" ht="15"/>
    <row r="1147" ht="15"/>
    <row r="1148" ht="15"/>
    <row r="1149" ht="15"/>
    <row r="1150" ht="15"/>
    <row r="1151" ht="15"/>
    <row r="1152" ht="15"/>
    <row r="1153" ht="15"/>
    <row r="1155" ht="15"/>
    <row r="1156" ht="15"/>
    <row r="1157" ht="15"/>
    <row r="1160" ht="15"/>
    <row r="1162" ht="15"/>
    <row r="1164" ht="15"/>
    <row r="1167" ht="15"/>
    <row r="1168" ht="15"/>
    <row r="1169" ht="15"/>
    <row r="1171" ht="15"/>
    <row r="1173" ht="15"/>
    <row r="1174" ht="15"/>
    <row r="1175" ht="15"/>
    <row r="1176" ht="15"/>
    <row r="1177" ht="15"/>
    <row r="1179" ht="15"/>
    <row r="1180" ht="15"/>
    <row r="1181" ht="15"/>
    <row r="1182" ht="15"/>
    <row r="1184" ht="15"/>
    <row r="1186" ht="15"/>
    <row r="1187" ht="15"/>
    <row r="1189" ht="15"/>
    <row r="1190" ht="15"/>
    <row r="1191" ht="15"/>
    <row r="1192" ht="15"/>
    <row r="1194" ht="15"/>
    <row r="1196" ht="15"/>
    <row r="1197" ht="15"/>
    <row r="1198" ht="15"/>
    <row r="1199" ht="15"/>
    <row r="1201" ht="15"/>
    <row r="1202" ht="15"/>
    <row r="1203" ht="15"/>
    <row r="1204" ht="15"/>
    <row r="1205" ht="15"/>
    <row r="1206" ht="15"/>
    <row r="1207" ht="15"/>
    <row r="1210" ht="15"/>
    <row r="1212" ht="15"/>
    <row r="1213" ht="15"/>
    <row r="1214" ht="15"/>
    <row r="1215" ht="15"/>
    <row r="1216" ht="15"/>
    <row r="1217" ht="15"/>
    <row r="1218" ht="15"/>
    <row r="1219" ht="15"/>
    <row r="1222" ht="15"/>
    <row r="1223" ht="15"/>
    <row r="1225" ht="15"/>
    <row r="1227" ht="15"/>
    <row r="1228" ht="15"/>
    <row r="1229" ht="15"/>
    <row r="1230" ht="15"/>
    <row r="1231" ht="15"/>
    <row r="1235" ht="15"/>
    <row r="1236" ht="15"/>
    <row r="1238" ht="15"/>
    <row r="1239" ht="15"/>
    <row r="1242" ht="15"/>
    <row r="1243" ht="15"/>
    <row r="1247" ht="15"/>
    <row r="1254" ht="15"/>
    <row r="1256" ht="15"/>
    <row r="1257" ht="15"/>
    <row r="1258" ht="15"/>
    <row r="1265" ht="15"/>
    <row r="1266" ht="15"/>
  </sheetData>
  <dataValidations count="2">
    <dataValidation allowBlank="1" showInputMessage="1" showErrorMessage="1" sqref="E1" xr:uid="{920C6338-E771-4DAE-8C89-92A9093EA4DE}"/>
    <dataValidation type="list" allowBlank="1" showInputMessage="1" showErrorMessage="1" sqref="E2:E3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39133</v>
      </c>
      <c r="B2" s="169" t="str">
        <f>IFERROR(VLOOKUP(D2,DB!A:K,11,0),"")</f>
        <v>R6</v>
      </c>
      <c r="C2" s="170">
        <v>1</v>
      </c>
      <c r="D2" s="169" t="s">
        <v>30770</v>
      </c>
      <c r="E2" s="102" t="s">
        <v>39021</v>
      </c>
      <c r="F2" s="174">
        <v>45964.139004629629</v>
      </c>
      <c r="G2" s="115">
        <f t="shared" ref="G2:G15" ca="1" si="0">IFERROR(NOW()-F2,"-")</f>
        <v>0.36956643518351484</v>
      </c>
      <c r="H2" s="171">
        <v>45964.083634259259</v>
      </c>
      <c r="I2" s="169" t="str">
        <f>IFERROR(VLOOKUP(D2,DB!A:F,6,0),"")</f>
        <v>SCECO</v>
      </c>
      <c r="J2" s="169" t="str">
        <f>IFERROR(VLOOKUP(D2,DB!A:G,7,0),"")</f>
        <v>Vandalized</v>
      </c>
      <c r="K2" s="172" t="s">
        <v>39134</v>
      </c>
      <c r="L2" s="173" t="str">
        <f>IFERROR(VLOOKUP(D2,DB!A:I,9,0),"")</f>
        <v>Latis</v>
      </c>
    </row>
    <row r="3" spans="1:16383" ht="31.5" customHeight="1">
      <c r="A3" s="168"/>
      <c r="B3" s="169" t="str">
        <f>IFERROR(VLOOKUP(D3,DB!A:K,11,0),"")</f>
        <v/>
      </c>
      <c r="C3" s="170"/>
      <c r="D3" s="169"/>
      <c r="E3" s="102"/>
      <c r="F3" s="171"/>
      <c r="G3" s="115">
        <f t="shared" ca="1" si="0"/>
        <v>45964.508571064813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45964.508571064813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45964.508571064813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45964.508571064813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45964.508571064813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45964.508571064813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45964.508571064813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45964.508571064813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45964.508571064813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45964.508571064813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45964.508571064813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45964.508571064813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45964.508571064813</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45964.508571064813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45964.508571064813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45964.508571064813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45964.508571064813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45964.508571064813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45964.508571064813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45964.508571064813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45964.508571064813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45964.508571064813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45964.508571064813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45964.508571064813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45964.508571064813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45964.508571064813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45964.508571064813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45964.508571064813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45964.508571064813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45964.508571064813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45964.508571064813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45964.508571064813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45964.508571064813</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2025-11-03T09:14:24Z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